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rasowski\Desktop\a\"/>
    </mc:Choice>
  </mc:AlternateContent>
  <xr:revisionPtr revIDLastSave="0" documentId="8_{9BCEF705-5CCF-4ACC-BF27-D3A1EB823CE4}" xr6:coauthVersionLast="47" xr6:coauthVersionMax="47" xr10:uidLastSave="{00000000-0000-0000-0000-000000000000}"/>
  <bookViews>
    <workbookView xWindow="-103" yWindow="-103" windowWidth="16663" windowHeight="8743" xr2:uid="{F42079F8-F732-4B39-9E48-60CC67D7059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9" i="1" l="1"/>
  <c r="S10" i="1"/>
  <c r="K34" i="1" s="1"/>
  <c r="Q6" i="1"/>
  <c r="Q3" i="1"/>
  <c r="I27" i="1" s="1"/>
  <c r="P17" i="1"/>
  <c r="N8" i="1"/>
  <c r="M7" i="1"/>
  <c r="E31" i="1" s="1"/>
  <c r="M8" i="1"/>
  <c r="E32" i="1" s="1"/>
  <c r="K4" i="1"/>
  <c r="O28" i="1" s="1"/>
  <c r="K5" i="1"/>
  <c r="O29" i="1" s="1"/>
  <c r="K6" i="1"/>
  <c r="O30" i="1" s="1"/>
  <c r="K7" i="1"/>
  <c r="O31" i="1" s="1"/>
  <c r="K8" i="1"/>
  <c r="O32" i="1" s="1"/>
  <c r="K9" i="1"/>
  <c r="O33" i="1" s="1"/>
  <c r="K10" i="1"/>
  <c r="O34" i="1" s="1"/>
  <c r="K11" i="1"/>
  <c r="O35" i="1" s="1"/>
  <c r="K12" i="1"/>
  <c r="O36" i="1" s="1"/>
  <c r="K13" i="1"/>
  <c r="O37" i="1" s="1"/>
  <c r="K14" i="1"/>
  <c r="O38" i="1" s="1"/>
  <c r="K15" i="1"/>
  <c r="O39" i="1" s="1"/>
  <c r="K16" i="1"/>
  <c r="O40" i="1" s="1"/>
  <c r="K17" i="1"/>
  <c r="O41" i="1" s="1"/>
  <c r="K18" i="1"/>
  <c r="O42" i="1" s="1"/>
  <c r="K19" i="1"/>
  <c r="O43" i="1" s="1"/>
  <c r="K20" i="1"/>
  <c r="O44" i="1" s="1"/>
  <c r="K21" i="1"/>
  <c r="D45" i="1" s="1"/>
  <c r="K3" i="1"/>
  <c r="O27" i="1" s="1"/>
  <c r="F17" i="1"/>
  <c r="H17" i="1" s="1"/>
  <c r="F16" i="1"/>
  <c r="H16" i="1" s="1"/>
  <c r="F15" i="1"/>
  <c r="H15" i="1" s="1"/>
  <c r="F14" i="1"/>
  <c r="H14" i="1" s="1"/>
  <c r="F10" i="1"/>
  <c r="H10" i="1" s="1"/>
  <c r="F9" i="1"/>
  <c r="H9" i="1" s="1"/>
  <c r="F8" i="1"/>
  <c r="H8" i="1" s="1"/>
  <c r="F7" i="1"/>
  <c r="H7" i="1" s="1"/>
  <c r="F6" i="1"/>
  <c r="H6" i="1" s="1"/>
  <c r="F21" i="1"/>
  <c r="K33" i="1" l="1"/>
  <c r="N7" i="1"/>
  <c r="F31" i="1" s="1"/>
  <c r="N6" i="1"/>
  <c r="F30" i="1" s="1"/>
  <c r="Q16" i="1"/>
  <c r="I40" i="1" s="1"/>
  <c r="S7" i="1"/>
  <c r="K31" i="1" s="1"/>
  <c r="P16" i="1"/>
  <c r="H40" i="1" s="1"/>
  <c r="F32" i="1"/>
  <c r="P15" i="1"/>
  <c r="H39" i="1" s="1"/>
  <c r="Q17" i="1"/>
  <c r="I41" i="1" s="1"/>
  <c r="O17" i="1"/>
  <c r="G41" i="1" s="1"/>
  <c r="Q15" i="1"/>
  <c r="I39" i="1" s="1"/>
  <c r="T16" i="1"/>
  <c r="L40" i="1" s="1"/>
  <c r="H21" i="1"/>
  <c r="W21" i="1"/>
  <c r="O45" i="1" s="1"/>
  <c r="O46" i="1" s="1"/>
  <c r="O47" i="1" s="1"/>
  <c r="Q10" i="1"/>
  <c r="I34" i="1" s="1"/>
  <c r="T15" i="1"/>
  <c r="L39" i="1" s="1"/>
  <c r="H41" i="1"/>
  <c r="M10" i="1"/>
  <c r="E34" i="1" s="1"/>
  <c r="O16" i="1"/>
  <c r="G40" i="1" s="1"/>
  <c r="M9" i="1"/>
  <c r="E33" i="1" s="1"/>
  <c r="P21" i="1"/>
  <c r="H45" i="1" s="1"/>
  <c r="Q9" i="1"/>
  <c r="I33" i="1" s="1"/>
  <c r="T10" i="1"/>
  <c r="L34" i="1" s="1"/>
  <c r="I38" i="1"/>
  <c r="J38" i="1"/>
  <c r="L38" i="1"/>
  <c r="N38" i="1"/>
  <c r="D38" i="1"/>
  <c r="M38" i="1"/>
  <c r="K38" i="1"/>
  <c r="I35" i="1"/>
  <c r="J35" i="1"/>
  <c r="L35" i="1"/>
  <c r="N35" i="1"/>
  <c r="K35" i="1"/>
  <c r="M35" i="1"/>
  <c r="D35" i="1"/>
  <c r="N34" i="1"/>
  <c r="D34" i="1"/>
  <c r="T21" i="1"/>
  <c r="L45" i="1" s="1"/>
  <c r="N31" i="1"/>
  <c r="D31" i="1"/>
  <c r="Q7" i="1"/>
  <c r="I31" i="1" s="1"/>
  <c r="D29" i="1"/>
  <c r="N29" i="1"/>
  <c r="P14" i="1"/>
  <c r="H38" i="1" s="1"/>
  <c r="I37" i="1"/>
  <c r="J37" i="1"/>
  <c r="L37" i="1"/>
  <c r="N37" i="1"/>
  <c r="K37" i="1"/>
  <c r="M37" i="1"/>
  <c r="D37" i="1"/>
  <c r="I36" i="1"/>
  <c r="J36" i="1"/>
  <c r="L36" i="1"/>
  <c r="N36" i="1"/>
  <c r="K36" i="1"/>
  <c r="M36" i="1"/>
  <c r="D36" i="1"/>
  <c r="N33" i="1"/>
  <c r="D33" i="1"/>
  <c r="M6" i="1"/>
  <c r="E30" i="1" s="1"/>
  <c r="I32" i="1"/>
  <c r="J32" i="1"/>
  <c r="K32" i="1"/>
  <c r="N32" i="1"/>
  <c r="M32" i="1"/>
  <c r="L32" i="1"/>
  <c r="D32" i="1"/>
  <c r="O21" i="1"/>
  <c r="G45" i="1" s="1"/>
  <c r="J30" i="1"/>
  <c r="K30" i="1"/>
  <c r="L30" i="1"/>
  <c r="M30" i="1"/>
  <c r="D30" i="1"/>
  <c r="N30" i="1"/>
  <c r="N21" i="1"/>
  <c r="F45" i="1" s="1"/>
  <c r="T9" i="1"/>
  <c r="L33" i="1" s="1"/>
  <c r="D28" i="1"/>
  <c r="N28" i="1"/>
  <c r="T7" i="1"/>
  <c r="L31" i="1" s="1"/>
  <c r="I30" i="1"/>
  <c r="M21" i="1"/>
  <c r="E45" i="1" s="1"/>
  <c r="O15" i="1"/>
  <c r="G39" i="1" s="1"/>
  <c r="R21" i="1"/>
  <c r="J45" i="1" s="1"/>
  <c r="N17" i="1"/>
  <c r="F41" i="1" s="1"/>
  <c r="O14" i="1"/>
  <c r="G38" i="1" s="1"/>
  <c r="R15" i="1"/>
  <c r="J39" i="1" s="1"/>
  <c r="U21" i="1"/>
  <c r="M45" i="1" s="1"/>
  <c r="L27" i="1"/>
  <c r="D27" i="1"/>
  <c r="M27" i="1"/>
  <c r="N27" i="1"/>
  <c r="K27" i="1"/>
  <c r="J27" i="1"/>
  <c r="N16" i="1"/>
  <c r="F40" i="1" s="1"/>
  <c r="P10" i="1"/>
  <c r="H34" i="1" s="1"/>
  <c r="R10" i="1"/>
  <c r="J34" i="1" s="1"/>
  <c r="U16" i="1"/>
  <c r="M40" i="1" s="1"/>
  <c r="N15" i="1"/>
  <c r="F39" i="1" s="1"/>
  <c r="P9" i="1"/>
  <c r="H33" i="1" s="1"/>
  <c r="R9" i="1"/>
  <c r="J33" i="1" s="1"/>
  <c r="U15" i="1"/>
  <c r="M39" i="1" s="1"/>
  <c r="D44" i="1"/>
  <c r="M44" i="1"/>
  <c r="N44" i="1"/>
  <c r="J44" i="1"/>
  <c r="L44" i="1"/>
  <c r="I44" i="1"/>
  <c r="K44" i="1"/>
  <c r="M17" i="1"/>
  <c r="E41" i="1" s="1"/>
  <c r="N14" i="1"/>
  <c r="F38" i="1" s="1"/>
  <c r="P8" i="1"/>
  <c r="H32" i="1" s="1"/>
  <c r="R7" i="1"/>
  <c r="J31" i="1" s="1"/>
  <c r="U10" i="1"/>
  <c r="M34" i="1" s="1"/>
  <c r="M43" i="1"/>
  <c r="N43" i="1"/>
  <c r="D43" i="1"/>
  <c r="J43" i="1"/>
  <c r="L43" i="1"/>
  <c r="K43" i="1"/>
  <c r="M16" i="1"/>
  <c r="E40" i="1" s="1"/>
  <c r="O10" i="1"/>
  <c r="G34" i="1" s="1"/>
  <c r="P7" i="1"/>
  <c r="H31" i="1" s="1"/>
  <c r="U9" i="1"/>
  <c r="M33" i="1" s="1"/>
  <c r="M42" i="1"/>
  <c r="N42" i="1"/>
  <c r="D42" i="1"/>
  <c r="J42" i="1"/>
  <c r="L42" i="1"/>
  <c r="K42" i="1"/>
  <c r="M15" i="1"/>
  <c r="E39" i="1" s="1"/>
  <c r="O9" i="1"/>
  <c r="G33" i="1" s="1"/>
  <c r="P6" i="1"/>
  <c r="H30" i="1" s="1"/>
  <c r="U7" i="1"/>
  <c r="M31" i="1" s="1"/>
  <c r="N41" i="1"/>
  <c r="D41" i="1"/>
  <c r="J41" i="1"/>
  <c r="L41" i="1"/>
  <c r="M41" i="1"/>
  <c r="K41" i="1"/>
  <c r="M14" i="1"/>
  <c r="E38" i="1" s="1"/>
  <c r="O8" i="1"/>
  <c r="G32" i="1" s="1"/>
  <c r="S21" i="1"/>
  <c r="K45" i="1" s="1"/>
  <c r="N40" i="1"/>
  <c r="D40" i="1"/>
  <c r="J40" i="1"/>
  <c r="N10" i="1"/>
  <c r="F34" i="1" s="1"/>
  <c r="O7" i="1"/>
  <c r="G31" i="1" s="1"/>
  <c r="S16" i="1"/>
  <c r="K40" i="1" s="1"/>
  <c r="N39" i="1"/>
  <c r="D39" i="1"/>
  <c r="N9" i="1"/>
  <c r="F33" i="1" s="1"/>
  <c r="O6" i="1"/>
  <c r="G30" i="1" s="1"/>
  <c r="Q21" i="1"/>
  <c r="I45" i="1" s="1"/>
  <c r="S15" i="1"/>
  <c r="K39" i="1" s="1"/>
  <c r="V21" i="1"/>
  <c r="N45" i="1" s="1"/>
  <c r="F4" i="1"/>
  <c r="F5" i="1"/>
  <c r="F18" i="1"/>
  <c r="F19" i="1"/>
  <c r="F11" i="1"/>
  <c r="F12" i="1"/>
  <c r="F13" i="1"/>
  <c r="F20" i="1"/>
  <c r="F3" i="1"/>
  <c r="H3" i="1" l="1"/>
  <c r="M3" i="1"/>
  <c r="E27" i="1" s="1"/>
  <c r="P3" i="1"/>
  <c r="H27" i="1" s="1"/>
  <c r="N3" i="1"/>
  <c r="F27" i="1" s="1"/>
  <c r="O3" i="1"/>
  <c r="G27" i="1" s="1"/>
  <c r="H19" i="1"/>
  <c r="M19" i="1"/>
  <c r="E43" i="1" s="1"/>
  <c r="N19" i="1"/>
  <c r="F43" i="1" s="1"/>
  <c r="O19" i="1"/>
  <c r="G43" i="1" s="1"/>
  <c r="P19" i="1"/>
  <c r="H43" i="1" s="1"/>
  <c r="Q19" i="1"/>
  <c r="I43" i="1" s="1"/>
  <c r="H18" i="1"/>
  <c r="M18" i="1"/>
  <c r="E42" i="1" s="1"/>
  <c r="N18" i="1"/>
  <c r="F42" i="1" s="1"/>
  <c r="Q18" i="1"/>
  <c r="I42" i="1" s="1"/>
  <c r="O18" i="1"/>
  <c r="G42" i="1" s="1"/>
  <c r="P18" i="1"/>
  <c r="H42" i="1" s="1"/>
  <c r="H5" i="1"/>
  <c r="U5" i="1"/>
  <c r="M29" i="1" s="1"/>
  <c r="P5" i="1"/>
  <c r="H29" i="1" s="1"/>
  <c r="R5" i="1"/>
  <c r="J29" i="1" s="1"/>
  <c r="J46" i="1" s="1"/>
  <c r="J47" i="1" s="1"/>
  <c r="T5" i="1"/>
  <c r="L29" i="1" s="1"/>
  <c r="Q5" i="1"/>
  <c r="I29" i="1" s="1"/>
  <c r="M5" i="1"/>
  <c r="E29" i="1" s="1"/>
  <c r="S5" i="1"/>
  <c r="K29" i="1" s="1"/>
  <c r="K46" i="1" s="1"/>
  <c r="K47" i="1" s="1"/>
  <c r="N5" i="1"/>
  <c r="F29" i="1" s="1"/>
  <c r="O5" i="1"/>
  <c r="G29" i="1" s="1"/>
  <c r="N46" i="1"/>
  <c r="N47" i="1" s="1"/>
  <c r="H4" i="1"/>
  <c r="U4" i="1"/>
  <c r="M28" i="1" s="1"/>
  <c r="P4" i="1"/>
  <c r="H28" i="1" s="1"/>
  <c r="R4" i="1"/>
  <c r="J28" i="1" s="1"/>
  <c r="T4" i="1"/>
  <c r="L28" i="1" s="1"/>
  <c r="Q4" i="1"/>
  <c r="I28" i="1" s="1"/>
  <c r="I46" i="1" s="1"/>
  <c r="I47" i="1" s="1"/>
  <c r="M4" i="1"/>
  <c r="E28" i="1" s="1"/>
  <c r="S4" i="1"/>
  <c r="K28" i="1" s="1"/>
  <c r="O4" i="1"/>
  <c r="G28" i="1" s="1"/>
  <c r="N4" i="1"/>
  <c r="F28" i="1" s="1"/>
  <c r="D46" i="1"/>
  <c r="D47" i="1" s="1"/>
  <c r="H12" i="1"/>
  <c r="M12" i="1"/>
  <c r="E36" i="1" s="1"/>
  <c r="N12" i="1"/>
  <c r="F36" i="1" s="1"/>
  <c r="O12" i="1"/>
  <c r="G36" i="1" s="1"/>
  <c r="P12" i="1"/>
  <c r="H36" i="1" s="1"/>
  <c r="H20" i="1"/>
  <c r="M20" i="1"/>
  <c r="E44" i="1" s="1"/>
  <c r="N20" i="1"/>
  <c r="F44" i="1" s="1"/>
  <c r="P20" i="1"/>
  <c r="H44" i="1" s="1"/>
  <c r="O20" i="1"/>
  <c r="G44" i="1" s="1"/>
  <c r="H13" i="1"/>
  <c r="M13" i="1"/>
  <c r="E37" i="1" s="1"/>
  <c r="N13" i="1"/>
  <c r="F37" i="1" s="1"/>
  <c r="O13" i="1"/>
  <c r="G37" i="1" s="1"/>
  <c r="P13" i="1"/>
  <c r="H37" i="1" s="1"/>
  <c r="H11" i="1"/>
  <c r="N11" i="1"/>
  <c r="F35" i="1" s="1"/>
  <c r="O11" i="1"/>
  <c r="G35" i="1" s="1"/>
  <c r="P11" i="1"/>
  <c r="H35" i="1" s="1"/>
  <c r="M11" i="1"/>
  <c r="E35" i="1" s="1"/>
  <c r="L46" i="1" l="1"/>
  <c r="L47" i="1" s="1"/>
  <c r="M46" i="1"/>
  <c r="M47" i="1" s="1"/>
  <c r="G46" i="1"/>
  <c r="G47" i="1" s="1"/>
  <c r="F46" i="1"/>
  <c r="F47" i="1" s="1"/>
  <c r="H46" i="1"/>
  <c r="H47" i="1" s="1"/>
  <c r="E46" i="1"/>
  <c r="H49" i="1" l="1"/>
  <c r="I49" i="1" s="1"/>
  <c r="E47" i="1"/>
</calcChain>
</file>

<file path=xl/sharedStrings.xml><?xml version="1.0" encoding="utf-8"?>
<sst xmlns="http://schemas.openxmlformats.org/spreadsheetml/2006/main" count="44" uniqueCount="44">
  <si>
    <t>propozycja DTD</t>
  </si>
  <si>
    <t>jest teraz</t>
  </si>
  <si>
    <t>nasza propozycja</t>
  </si>
  <si>
    <t>przelicznik z GUS</t>
  </si>
  <si>
    <t>średnia stawka wg GUS</t>
  </si>
  <si>
    <t>maksymalnie</t>
  </si>
  <si>
    <t xml:space="preserve">wydanie świadectwa homologacji typu UE pojazdu </t>
  </si>
  <si>
    <t xml:space="preserve">zmana świadectwa homologacji typu UE pojazdu </t>
  </si>
  <si>
    <t xml:space="preserve">uznanie świadectwa krajowej homologacji typu pojazdu </t>
  </si>
  <si>
    <t xml:space="preserve">wydanie świadectwa krajowej homologacji typu pojazdu, tramwaju albo trolejbusu </t>
  </si>
  <si>
    <t xml:space="preserve">zmiana świadectwa krajowej homologacji typu pojazdu, tramwaju albo trolejbusu </t>
  </si>
  <si>
    <t>wydanie świadectwa krajowej homologacji typu pojazdów produkowanych w małych seriach</t>
  </si>
  <si>
    <t>zmiana świadectwa krajowej homologacji typu pojazdów produkowanych w małych seriach</t>
  </si>
  <si>
    <t xml:space="preserve">uznanie świadectwa krajowej homologacji typu pojazdów produkowanych w małych seriach </t>
  </si>
  <si>
    <t xml:space="preserve">wydanie świadectwa krajowego indywidualnego dopuszczenia pojazdu </t>
  </si>
  <si>
    <t xml:space="preserve">uznanie świadectwa krajowego indywidualnego dopuszczenia pojazdu </t>
  </si>
  <si>
    <t xml:space="preserve">wydanie świadectwa unijnego indywidualnego dopuszczenia pojazdu </t>
  </si>
  <si>
    <t>wydanie świadectwa homologacji montażu instalacji przystosowującej dany typ pojazdu do zasilania gazem lub świadectwa homologacji montażu dodatkowej instalacji R115</t>
  </si>
  <si>
    <t>zmiana świadectwa homologacji montażu instalacji przystosowującej dany typ pojazdu do zasilania gazem lub świadectwa homologacji montażu dodatkowej instalacji R115</t>
  </si>
  <si>
    <t>wydanie zezwolenia w sprawie dopuszczenia do obrotu</t>
  </si>
  <si>
    <t xml:space="preserve">wydanie zezwolenia na dopuszczenie do ruchu drogowego pojazdu z końcowej partii produkcji </t>
  </si>
  <si>
    <t>zmiana świadectwa homologacji typu ONZ</t>
  </si>
  <si>
    <t>wydanie świadectwa homologacji typu ONZ</t>
  </si>
  <si>
    <t>wydanie świadectwa homologacji typu UE</t>
  </si>
  <si>
    <t>zmiana świadectwa homologacji typu UE</t>
  </si>
  <si>
    <t>liczba wydanych w 2025</t>
  </si>
  <si>
    <t>Rok 2025</t>
  </si>
  <si>
    <t>Stawka 2026</t>
  </si>
  <si>
    <t>Stawka 2027</t>
  </si>
  <si>
    <t>Stawka 2028</t>
  </si>
  <si>
    <t>Stawka 2029</t>
  </si>
  <si>
    <t>Stawka 2030</t>
  </si>
  <si>
    <t>Stawka 2031</t>
  </si>
  <si>
    <t>Stawka 2032</t>
  </si>
  <si>
    <t>Stawka 2033</t>
  </si>
  <si>
    <t>Stawka 2034</t>
  </si>
  <si>
    <t>Stawka 2035</t>
  </si>
  <si>
    <t>Stawka 2036</t>
  </si>
  <si>
    <t>stawka GUS</t>
  </si>
  <si>
    <t>Lp.</t>
  </si>
  <si>
    <t xml:space="preserve">Wzrost przychodu w poszczególnych latach w stosunku do roku 2025 </t>
  </si>
  <si>
    <t>stawka maksymalna</t>
  </si>
  <si>
    <t>Stawka 2037</t>
  </si>
  <si>
    <t>Do OSR został przyjęty wzrost przychodu w latach 2027-2037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</si>
</sst>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zł&quot;"/>
    <numFmt numFmtId="166" formatCode="#,##0\ &quot;zł&quot;"/>
  </numFmts>
  <fonts count="4" x14ac:knownFonts="1">
    <font>
      <sz val="11"/>
      <color theme="1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wrapText="1"/>
    </xf>
    <xf numFmtId="2" fontId="0" fillId="0" borderId="0" xfId="1" applyNumberFormat="1" applyFont="1"/>
    <xf numFmtId="1" fontId="0" fillId="0" borderId="0" xfId="0" applyNumberFormat="1"/>
    <xf numFmtId="1" fontId="0" fillId="0" borderId="0" xfId="1" applyNumberFormat="1" applyFont="1"/>
    <xf numFmtId="0" fontId="0" fillId="0" borderId="1" xfId="0" applyBorder="1"/>
    <xf numFmtId="165" fontId="0" fillId="0" borderId="1" xfId="0" applyNumberFormat="1" applyBorder="1"/>
    <xf numFmtId="0" fontId="3" fillId="0" borderId="0" xfId="0" applyFont="1"/>
    <xf numFmtId="1" fontId="3" fillId="0" borderId="0" xfId="0" applyNumberFormat="1" applyFont="1"/>
    <xf numFmtId="0" fontId="3" fillId="6" borderId="1" xfId="0" applyFont="1" applyFill="1" applyBorder="1"/>
    <xf numFmtId="165" fontId="3" fillId="0" borderId="1" xfId="0" applyNumberFormat="1" applyFont="1" applyBorder="1"/>
    <xf numFmtId="0" fontId="3" fillId="5" borderId="0" xfId="0" applyFont="1" applyFill="1"/>
    <xf numFmtId="1" fontId="0" fillId="0" borderId="1" xfId="0" applyNumberFormat="1" applyBorder="1"/>
    <xf numFmtId="166" fontId="0" fillId="0" borderId="1" xfId="0" applyNumberFormat="1" applyBorder="1"/>
    <xf numFmtId="1" fontId="0" fillId="5" borderId="1" xfId="0" applyNumberFormat="1" applyFill="1" applyBorder="1"/>
    <xf numFmtId="0" fontId="0" fillId="5" borderId="1" xfId="0" applyFill="1" applyBorder="1"/>
    <xf numFmtId="165" fontId="3" fillId="5" borderId="0" xfId="0" applyNumberFormat="1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940FB-22BF-4CB5-B298-DA5A4A1C342E}">
  <dimension ref="A1:W49"/>
  <sheetViews>
    <sheetView tabSelected="1" workbookViewId="0">
      <selection activeCell="F54" sqref="F54"/>
    </sheetView>
  </sheetViews>
  <sheetFormatPr defaultRowHeight="14.6" x14ac:dyDescent="0.4"/>
  <cols>
    <col min="1" max="1" width="3" bestFit="1" customWidth="1"/>
    <col min="2" max="2" width="84.84375" bestFit="1" customWidth="1"/>
    <col min="4" max="4" width="14" bestFit="1" customWidth="1"/>
    <col min="5" max="5" width="18" bestFit="1" customWidth="1"/>
    <col min="6" max="6" width="15.3046875" customWidth="1"/>
    <col min="7" max="7" width="21.53515625" bestFit="1" customWidth="1"/>
    <col min="8" max="8" width="15.15234375" bestFit="1" customWidth="1"/>
    <col min="9" max="9" width="13.84375" customWidth="1"/>
    <col min="10" max="10" width="15.15234375" customWidth="1"/>
    <col min="11" max="11" width="18.69140625" customWidth="1"/>
    <col min="12" max="12" width="17.3046875" customWidth="1"/>
    <col min="13" max="13" width="14.69140625" customWidth="1"/>
    <col min="14" max="14" width="14.3046875" customWidth="1"/>
    <col min="15" max="15" width="14.15234375" customWidth="1"/>
    <col min="16" max="17" width="12.53515625" customWidth="1"/>
    <col min="18" max="18" width="12.53515625" style="21" customWidth="1"/>
    <col min="19" max="22" width="12.53515625" customWidth="1"/>
    <col min="23" max="23" width="9.84375" bestFit="1" customWidth="1"/>
  </cols>
  <sheetData>
    <row r="1" spans="1:23" x14ac:dyDescent="0.4">
      <c r="K1" s="19" t="s">
        <v>38</v>
      </c>
      <c r="L1" s="20">
        <v>9420</v>
      </c>
      <c r="M1" s="20">
        <v>10006</v>
      </c>
      <c r="N1" s="20">
        <v>10628</v>
      </c>
      <c r="O1" s="20">
        <v>11269</v>
      </c>
      <c r="P1" s="20">
        <v>11945</v>
      </c>
      <c r="Q1" s="20">
        <v>12661</v>
      </c>
      <c r="R1" s="22">
        <v>13420</v>
      </c>
      <c r="S1" s="20">
        <v>14225</v>
      </c>
      <c r="T1" s="20">
        <v>15078</v>
      </c>
      <c r="U1" s="20">
        <v>15982</v>
      </c>
      <c r="V1" s="20">
        <v>16940</v>
      </c>
      <c r="W1" s="20">
        <v>17956</v>
      </c>
    </row>
    <row r="2" spans="1:23" ht="43.75" x14ac:dyDescent="0.4">
      <c r="A2" s="35"/>
      <c r="B2" s="36"/>
      <c r="C2" s="1" t="s">
        <v>1</v>
      </c>
      <c r="D2" s="1" t="s">
        <v>0</v>
      </c>
      <c r="E2" s="37" t="s">
        <v>3</v>
      </c>
      <c r="F2" s="37"/>
      <c r="G2" s="1" t="s">
        <v>4</v>
      </c>
      <c r="H2" s="1" t="s">
        <v>2</v>
      </c>
      <c r="I2" s="16" t="s">
        <v>25</v>
      </c>
      <c r="J2" s="2" t="s">
        <v>5</v>
      </c>
      <c r="K2" s="23" t="s">
        <v>26</v>
      </c>
      <c r="L2" s="23" t="s">
        <v>27</v>
      </c>
      <c r="M2" s="23" t="s">
        <v>28</v>
      </c>
      <c r="N2" s="23" t="s">
        <v>29</v>
      </c>
      <c r="O2" s="23" t="s">
        <v>30</v>
      </c>
      <c r="P2" s="23" t="s">
        <v>31</v>
      </c>
      <c r="Q2" s="23" t="s">
        <v>32</v>
      </c>
      <c r="R2" s="30" t="s">
        <v>33</v>
      </c>
      <c r="S2" s="23" t="s">
        <v>34</v>
      </c>
      <c r="T2" s="23" t="s">
        <v>35</v>
      </c>
      <c r="U2" s="23" t="s">
        <v>36</v>
      </c>
      <c r="V2" s="23" t="s">
        <v>37</v>
      </c>
      <c r="W2" s="2" t="s">
        <v>42</v>
      </c>
    </row>
    <row r="3" spans="1:23" x14ac:dyDescent="0.4">
      <c r="A3" s="12">
        <v>1</v>
      </c>
      <c r="B3" s="3" t="s">
        <v>6</v>
      </c>
      <c r="C3" s="4">
        <v>1600</v>
      </c>
      <c r="D3" s="15">
        <v>2450</v>
      </c>
      <c r="E3" s="14">
        <v>0.24</v>
      </c>
      <c r="F3" s="5">
        <f>E3</f>
        <v>0.24</v>
      </c>
      <c r="G3" s="6">
        <v>8903.56</v>
      </c>
      <c r="H3" s="7">
        <f>F3*G3</f>
        <v>2136.8543999999997</v>
      </c>
      <c r="I3" s="17">
        <v>66</v>
      </c>
      <c r="J3" s="13">
        <v>3000</v>
      </c>
      <c r="K3" s="24">
        <f>I3*C3</f>
        <v>105600</v>
      </c>
      <c r="L3" s="31">
        <v>2136.8543999999997</v>
      </c>
      <c r="M3" s="31">
        <f>$M$1*F3</f>
        <v>2401.44</v>
      </c>
      <c r="N3" s="30">
        <f>$N$1*F3</f>
        <v>2550.7199999999998</v>
      </c>
      <c r="O3" s="30">
        <f>$O$1*F3</f>
        <v>2704.56</v>
      </c>
      <c r="P3" s="30">
        <f>$P$1*F3</f>
        <v>2866.7999999999997</v>
      </c>
      <c r="Q3" s="32">
        <f>J3</f>
        <v>3000</v>
      </c>
      <c r="R3" s="32">
        <v>3000</v>
      </c>
      <c r="S3" s="32">
        <v>3000</v>
      </c>
      <c r="T3" s="32">
        <v>3000</v>
      </c>
      <c r="U3" s="32">
        <v>3000</v>
      </c>
      <c r="V3" s="32">
        <v>3000</v>
      </c>
      <c r="W3" s="33">
        <v>3000</v>
      </c>
    </row>
    <row r="4" spans="1:23" x14ac:dyDescent="0.4">
      <c r="A4" s="12">
        <v>2</v>
      </c>
      <c r="B4" s="3" t="s">
        <v>7</v>
      </c>
      <c r="C4" s="4">
        <v>400</v>
      </c>
      <c r="D4" s="15">
        <v>610</v>
      </c>
      <c r="E4" s="14">
        <v>0.06</v>
      </c>
      <c r="F4" s="5">
        <f t="shared" ref="F4:F13" si="0">E4</f>
        <v>0.06</v>
      </c>
      <c r="G4" s="6">
        <v>8903.56</v>
      </c>
      <c r="H4" s="7">
        <f t="shared" ref="H4:H21" si="1">F4*G4</f>
        <v>534.21359999999993</v>
      </c>
      <c r="I4" s="17">
        <v>496</v>
      </c>
      <c r="J4" s="13">
        <v>1000</v>
      </c>
      <c r="K4" s="24">
        <f t="shared" ref="K4:K21" si="2">I4*C4</f>
        <v>198400</v>
      </c>
      <c r="L4" s="31">
        <v>534.21359999999993</v>
      </c>
      <c r="M4" s="31">
        <f t="shared" ref="M4:M21" si="3">$M$1*F4</f>
        <v>600.36</v>
      </c>
      <c r="N4" s="30">
        <f t="shared" ref="N4:N21" si="4">$N$1*F4</f>
        <v>637.67999999999995</v>
      </c>
      <c r="O4" s="30">
        <f t="shared" ref="O4:O21" si="5">$O$1*F4</f>
        <v>676.14</v>
      </c>
      <c r="P4" s="30">
        <f t="shared" ref="P4:P21" si="6">$P$1*F4</f>
        <v>716.69999999999993</v>
      </c>
      <c r="Q4" s="30">
        <f t="shared" ref="Q4:Q21" si="7">$Q$1*F4</f>
        <v>759.66</v>
      </c>
      <c r="R4" s="30">
        <f t="shared" ref="R4:R21" si="8">$R$1*F4</f>
        <v>805.19999999999993</v>
      </c>
      <c r="S4" s="30">
        <f t="shared" ref="S4:S21" si="9">$S$1*F4</f>
        <v>853.5</v>
      </c>
      <c r="T4" s="30">
        <f t="shared" ref="T4:T21" si="10">$T$1*F4</f>
        <v>904.68</v>
      </c>
      <c r="U4" s="30">
        <f t="shared" ref="U4:U21" si="11">$U$1*F4</f>
        <v>958.92</v>
      </c>
      <c r="V4" s="32">
        <v>1000</v>
      </c>
      <c r="W4" s="33">
        <v>1000</v>
      </c>
    </row>
    <row r="5" spans="1:23" x14ac:dyDescent="0.4">
      <c r="A5" s="12">
        <v>3</v>
      </c>
      <c r="B5" s="8" t="s">
        <v>8</v>
      </c>
      <c r="C5" s="4">
        <v>350</v>
      </c>
      <c r="D5" s="15">
        <v>535</v>
      </c>
      <c r="E5" s="14">
        <v>0.06</v>
      </c>
      <c r="F5" s="5">
        <f>E5</f>
        <v>0.06</v>
      </c>
      <c r="G5" s="6">
        <v>8903.56</v>
      </c>
      <c r="H5" s="7">
        <f t="shared" si="1"/>
        <v>534.21359999999993</v>
      </c>
      <c r="I5" s="17">
        <v>0</v>
      </c>
      <c r="J5" s="13">
        <v>1000</v>
      </c>
      <c r="K5" s="24">
        <f t="shared" si="2"/>
        <v>0</v>
      </c>
      <c r="L5" s="31">
        <v>534.21359999999993</v>
      </c>
      <c r="M5" s="31">
        <f t="shared" si="3"/>
        <v>600.36</v>
      </c>
      <c r="N5" s="30">
        <f t="shared" si="4"/>
        <v>637.67999999999995</v>
      </c>
      <c r="O5" s="30">
        <f t="shared" si="5"/>
        <v>676.14</v>
      </c>
      <c r="P5" s="30">
        <f t="shared" si="6"/>
        <v>716.69999999999993</v>
      </c>
      <c r="Q5" s="30">
        <f t="shared" si="7"/>
        <v>759.66</v>
      </c>
      <c r="R5" s="30">
        <f t="shared" si="8"/>
        <v>805.19999999999993</v>
      </c>
      <c r="S5" s="30">
        <f t="shared" si="9"/>
        <v>853.5</v>
      </c>
      <c r="T5" s="30">
        <f t="shared" si="10"/>
        <v>904.68</v>
      </c>
      <c r="U5" s="30">
        <f t="shared" si="11"/>
        <v>958.92</v>
      </c>
      <c r="V5" s="32">
        <v>1000</v>
      </c>
      <c r="W5" s="33">
        <v>1000</v>
      </c>
    </row>
    <row r="6" spans="1:23" x14ac:dyDescent="0.4">
      <c r="A6" s="12">
        <v>4</v>
      </c>
      <c r="B6" s="3" t="s">
        <v>9</v>
      </c>
      <c r="C6" s="4">
        <v>1600</v>
      </c>
      <c r="D6" s="15">
        <v>2450</v>
      </c>
      <c r="E6" s="14">
        <v>0.24</v>
      </c>
      <c r="F6" s="5">
        <f>E6</f>
        <v>0.24</v>
      </c>
      <c r="G6" s="6">
        <v>8903.56</v>
      </c>
      <c r="H6" s="7">
        <f t="shared" si="1"/>
        <v>2136.8543999999997</v>
      </c>
      <c r="I6" s="17">
        <v>2</v>
      </c>
      <c r="J6" s="13">
        <v>3000</v>
      </c>
      <c r="K6" s="24">
        <f t="shared" si="2"/>
        <v>3200</v>
      </c>
      <c r="L6" s="31">
        <v>2136.8543999999997</v>
      </c>
      <c r="M6" s="31">
        <f t="shared" si="3"/>
        <v>2401.44</v>
      </c>
      <c r="N6" s="30">
        <f t="shared" si="4"/>
        <v>2550.7199999999998</v>
      </c>
      <c r="O6" s="30">
        <f t="shared" si="5"/>
        <v>2704.56</v>
      </c>
      <c r="P6" s="30">
        <f t="shared" si="6"/>
        <v>2866.7999999999997</v>
      </c>
      <c r="Q6" s="32">
        <f>J6</f>
        <v>3000</v>
      </c>
      <c r="R6" s="32">
        <v>3000</v>
      </c>
      <c r="S6" s="32">
        <v>3000</v>
      </c>
      <c r="T6" s="32">
        <v>3000</v>
      </c>
      <c r="U6" s="32">
        <v>3000</v>
      </c>
      <c r="V6" s="32">
        <v>3000</v>
      </c>
      <c r="W6" s="33">
        <v>3000</v>
      </c>
    </row>
    <row r="7" spans="1:23" x14ac:dyDescent="0.4">
      <c r="A7" s="12">
        <v>5</v>
      </c>
      <c r="B7" s="3" t="s">
        <v>10</v>
      </c>
      <c r="C7" s="4">
        <v>400</v>
      </c>
      <c r="D7" s="15">
        <v>610</v>
      </c>
      <c r="E7" s="14">
        <v>0.06</v>
      </c>
      <c r="F7" s="5">
        <f t="shared" ref="F7" si="12">E7</f>
        <v>0.06</v>
      </c>
      <c r="G7" s="6">
        <v>8903.56</v>
      </c>
      <c r="H7" s="7">
        <f t="shared" si="1"/>
        <v>534.21359999999993</v>
      </c>
      <c r="I7" s="17">
        <v>5</v>
      </c>
      <c r="J7" s="13">
        <v>1000</v>
      </c>
      <c r="K7" s="24">
        <f t="shared" si="2"/>
        <v>2000</v>
      </c>
      <c r="L7" s="31">
        <v>534.21359999999993</v>
      </c>
      <c r="M7" s="31">
        <f t="shared" si="3"/>
        <v>600.36</v>
      </c>
      <c r="N7" s="30">
        <f t="shared" si="4"/>
        <v>637.67999999999995</v>
      </c>
      <c r="O7" s="30">
        <f t="shared" si="5"/>
        <v>676.14</v>
      </c>
      <c r="P7" s="30">
        <f t="shared" si="6"/>
        <v>716.69999999999993</v>
      </c>
      <c r="Q7" s="30">
        <f t="shared" si="7"/>
        <v>759.66</v>
      </c>
      <c r="R7" s="30">
        <f t="shared" si="8"/>
        <v>805.19999999999993</v>
      </c>
      <c r="S7" s="30">
        <f t="shared" si="9"/>
        <v>853.5</v>
      </c>
      <c r="T7" s="30">
        <f t="shared" si="10"/>
        <v>904.68</v>
      </c>
      <c r="U7" s="30">
        <f t="shared" si="11"/>
        <v>958.92</v>
      </c>
      <c r="V7" s="32">
        <v>1000</v>
      </c>
      <c r="W7" s="33">
        <v>1000</v>
      </c>
    </row>
    <row r="8" spans="1:23" x14ac:dyDescent="0.4">
      <c r="A8" s="12">
        <v>6</v>
      </c>
      <c r="B8" s="3" t="s">
        <v>11</v>
      </c>
      <c r="C8" s="4">
        <v>1600</v>
      </c>
      <c r="D8" s="15">
        <v>2450</v>
      </c>
      <c r="E8" s="14">
        <v>0.24</v>
      </c>
      <c r="F8" s="5">
        <f>E8</f>
        <v>0.24</v>
      </c>
      <c r="G8" s="6">
        <v>8903.56</v>
      </c>
      <c r="H8" s="7">
        <f t="shared" si="1"/>
        <v>2136.8543999999997</v>
      </c>
      <c r="I8" s="17">
        <v>8</v>
      </c>
      <c r="J8" s="13">
        <v>3000</v>
      </c>
      <c r="K8" s="24">
        <f t="shared" si="2"/>
        <v>12800</v>
      </c>
      <c r="L8" s="31">
        <v>2136.8543999999997</v>
      </c>
      <c r="M8" s="31">
        <f t="shared" si="3"/>
        <v>2401.44</v>
      </c>
      <c r="N8" s="30">
        <f t="shared" si="4"/>
        <v>2550.7199999999998</v>
      </c>
      <c r="O8" s="30">
        <f t="shared" si="5"/>
        <v>2704.56</v>
      </c>
      <c r="P8" s="30">
        <f t="shared" si="6"/>
        <v>2866.7999999999997</v>
      </c>
      <c r="Q8" s="32">
        <v>3000</v>
      </c>
      <c r="R8" s="32">
        <v>3000</v>
      </c>
      <c r="S8" s="32">
        <v>3000</v>
      </c>
      <c r="T8" s="32">
        <v>3000</v>
      </c>
      <c r="U8" s="32">
        <v>3000</v>
      </c>
      <c r="V8" s="32">
        <v>3000</v>
      </c>
      <c r="W8" s="33">
        <v>3000</v>
      </c>
    </row>
    <row r="9" spans="1:23" x14ac:dyDescent="0.4">
      <c r="A9" s="12">
        <v>7</v>
      </c>
      <c r="B9" s="3" t="s">
        <v>12</v>
      </c>
      <c r="C9" s="4">
        <v>400</v>
      </c>
      <c r="D9" s="15">
        <v>610</v>
      </c>
      <c r="E9" s="14">
        <v>0.06</v>
      </c>
      <c r="F9" s="5">
        <f t="shared" ref="F9" si="13">E9</f>
        <v>0.06</v>
      </c>
      <c r="G9" s="6">
        <v>8903.56</v>
      </c>
      <c r="H9" s="7">
        <f t="shared" si="1"/>
        <v>534.21359999999993</v>
      </c>
      <c r="I9" s="17">
        <v>130</v>
      </c>
      <c r="J9" s="13">
        <v>1000</v>
      </c>
      <c r="K9" s="24">
        <f t="shared" si="2"/>
        <v>52000</v>
      </c>
      <c r="L9" s="31">
        <v>534.21359999999993</v>
      </c>
      <c r="M9" s="31">
        <f t="shared" si="3"/>
        <v>600.36</v>
      </c>
      <c r="N9" s="30">
        <f t="shared" si="4"/>
        <v>637.67999999999995</v>
      </c>
      <c r="O9" s="30">
        <f t="shared" si="5"/>
        <v>676.14</v>
      </c>
      <c r="P9" s="30">
        <f t="shared" si="6"/>
        <v>716.69999999999993</v>
      </c>
      <c r="Q9" s="30">
        <f t="shared" si="7"/>
        <v>759.66</v>
      </c>
      <c r="R9" s="30">
        <f t="shared" si="8"/>
        <v>805.19999999999993</v>
      </c>
      <c r="S9" s="30">
        <f t="shared" si="9"/>
        <v>853.5</v>
      </c>
      <c r="T9" s="30">
        <f t="shared" si="10"/>
        <v>904.68</v>
      </c>
      <c r="U9" s="30">
        <f t="shared" si="11"/>
        <v>958.92</v>
      </c>
      <c r="V9" s="32">
        <v>1000</v>
      </c>
      <c r="W9" s="33">
        <v>1000</v>
      </c>
    </row>
    <row r="10" spans="1:23" x14ac:dyDescent="0.4">
      <c r="A10" s="12">
        <v>8</v>
      </c>
      <c r="B10" s="9" t="s">
        <v>13</v>
      </c>
      <c r="C10" s="4">
        <v>350</v>
      </c>
      <c r="D10" s="15">
        <v>535</v>
      </c>
      <c r="E10" s="14">
        <v>0.06</v>
      </c>
      <c r="F10" s="5">
        <f>E10</f>
        <v>0.06</v>
      </c>
      <c r="G10" s="6">
        <v>8903.56</v>
      </c>
      <c r="H10" s="7">
        <f t="shared" si="1"/>
        <v>534.21359999999993</v>
      </c>
      <c r="I10" s="17">
        <v>0</v>
      </c>
      <c r="J10" s="13">
        <v>1000</v>
      </c>
      <c r="K10" s="24">
        <f t="shared" si="2"/>
        <v>0</v>
      </c>
      <c r="L10" s="31">
        <v>534.21359999999993</v>
      </c>
      <c r="M10" s="31">
        <f t="shared" si="3"/>
        <v>600.36</v>
      </c>
      <c r="N10" s="30">
        <f t="shared" si="4"/>
        <v>637.67999999999995</v>
      </c>
      <c r="O10" s="30">
        <f t="shared" si="5"/>
        <v>676.14</v>
      </c>
      <c r="P10" s="30">
        <f t="shared" si="6"/>
        <v>716.69999999999993</v>
      </c>
      <c r="Q10" s="30">
        <f t="shared" si="7"/>
        <v>759.66</v>
      </c>
      <c r="R10" s="30">
        <f t="shared" si="8"/>
        <v>805.19999999999993</v>
      </c>
      <c r="S10" s="30">
        <f t="shared" si="9"/>
        <v>853.5</v>
      </c>
      <c r="T10" s="30">
        <f t="shared" si="10"/>
        <v>904.68</v>
      </c>
      <c r="U10" s="30">
        <f t="shared" si="11"/>
        <v>958.92</v>
      </c>
      <c r="V10" s="32">
        <v>1000</v>
      </c>
      <c r="W10" s="33">
        <v>1000</v>
      </c>
    </row>
    <row r="11" spans="1:23" x14ac:dyDescent="0.4">
      <c r="A11" s="12">
        <v>9</v>
      </c>
      <c r="B11" s="10" t="s">
        <v>14</v>
      </c>
      <c r="C11" s="4">
        <v>800</v>
      </c>
      <c r="D11" s="15">
        <v>1225</v>
      </c>
      <c r="E11" s="14">
        <v>0.12</v>
      </c>
      <c r="F11" s="5">
        <f t="shared" si="0"/>
        <v>0.12</v>
      </c>
      <c r="G11" s="6">
        <v>8903.56</v>
      </c>
      <c r="H11" s="7">
        <f t="shared" si="1"/>
        <v>1068.4271999999999</v>
      </c>
      <c r="I11" s="17">
        <v>938</v>
      </c>
      <c r="J11" s="13">
        <v>1500</v>
      </c>
      <c r="K11" s="24">
        <f t="shared" si="2"/>
        <v>750400</v>
      </c>
      <c r="L11" s="31">
        <v>1068.4271999999999</v>
      </c>
      <c r="M11" s="31">
        <f t="shared" si="3"/>
        <v>1200.72</v>
      </c>
      <c r="N11" s="30">
        <f t="shared" si="4"/>
        <v>1275.3599999999999</v>
      </c>
      <c r="O11" s="30">
        <f t="shared" si="5"/>
        <v>1352.28</v>
      </c>
      <c r="P11" s="30">
        <f t="shared" si="6"/>
        <v>1433.3999999999999</v>
      </c>
      <c r="Q11" s="32">
        <v>1500</v>
      </c>
      <c r="R11" s="32">
        <v>1500</v>
      </c>
      <c r="S11" s="32">
        <v>1500</v>
      </c>
      <c r="T11" s="32">
        <v>1500</v>
      </c>
      <c r="U11" s="32">
        <v>1500</v>
      </c>
      <c r="V11" s="32">
        <v>1500</v>
      </c>
      <c r="W11" s="33">
        <v>1500</v>
      </c>
    </row>
    <row r="12" spans="1:23" x14ac:dyDescent="0.4">
      <c r="A12" s="12">
        <v>10</v>
      </c>
      <c r="B12" s="10" t="s">
        <v>15</v>
      </c>
      <c r="C12" s="4">
        <v>800</v>
      </c>
      <c r="D12" s="15">
        <v>1225</v>
      </c>
      <c r="E12" s="14">
        <v>0.12</v>
      </c>
      <c r="F12" s="5">
        <f t="shared" si="0"/>
        <v>0.12</v>
      </c>
      <c r="G12" s="6">
        <v>8903.56</v>
      </c>
      <c r="H12" s="7">
        <f t="shared" si="1"/>
        <v>1068.4271999999999</v>
      </c>
      <c r="I12" s="17">
        <v>440</v>
      </c>
      <c r="J12" s="13">
        <v>1500</v>
      </c>
      <c r="K12" s="24">
        <f t="shared" si="2"/>
        <v>352000</v>
      </c>
      <c r="L12" s="31">
        <v>1068.4271999999999</v>
      </c>
      <c r="M12" s="31">
        <f t="shared" si="3"/>
        <v>1200.72</v>
      </c>
      <c r="N12" s="30">
        <f t="shared" si="4"/>
        <v>1275.3599999999999</v>
      </c>
      <c r="O12" s="30">
        <f t="shared" si="5"/>
        <v>1352.28</v>
      </c>
      <c r="P12" s="30">
        <f t="shared" si="6"/>
        <v>1433.3999999999999</v>
      </c>
      <c r="Q12" s="32">
        <v>1500</v>
      </c>
      <c r="R12" s="32">
        <v>1500</v>
      </c>
      <c r="S12" s="32">
        <v>1500</v>
      </c>
      <c r="T12" s="32">
        <v>1500</v>
      </c>
      <c r="U12" s="32">
        <v>1500</v>
      </c>
      <c r="V12" s="32">
        <v>1500</v>
      </c>
      <c r="W12" s="33">
        <v>1500</v>
      </c>
    </row>
    <row r="13" spans="1:23" x14ac:dyDescent="0.4">
      <c r="A13" s="12">
        <v>11</v>
      </c>
      <c r="B13" s="10" t="s">
        <v>16</v>
      </c>
      <c r="C13" s="4">
        <v>800</v>
      </c>
      <c r="D13" s="15">
        <v>1225</v>
      </c>
      <c r="E13" s="14">
        <v>0.12</v>
      </c>
      <c r="F13" s="5">
        <f t="shared" si="0"/>
        <v>0.12</v>
      </c>
      <c r="G13" s="6">
        <v>8903.56</v>
      </c>
      <c r="H13" s="7">
        <f t="shared" si="1"/>
        <v>1068.4271999999999</v>
      </c>
      <c r="I13" s="17">
        <v>4060</v>
      </c>
      <c r="J13" s="13">
        <v>1500</v>
      </c>
      <c r="K13" s="24">
        <f t="shared" si="2"/>
        <v>3248000</v>
      </c>
      <c r="L13" s="31">
        <v>1068.4271999999999</v>
      </c>
      <c r="M13" s="31">
        <f t="shared" si="3"/>
        <v>1200.72</v>
      </c>
      <c r="N13" s="30">
        <f t="shared" si="4"/>
        <v>1275.3599999999999</v>
      </c>
      <c r="O13" s="30">
        <f t="shared" si="5"/>
        <v>1352.28</v>
      </c>
      <c r="P13" s="30">
        <f t="shared" si="6"/>
        <v>1433.3999999999999</v>
      </c>
      <c r="Q13" s="32">
        <v>1500</v>
      </c>
      <c r="R13" s="32">
        <v>1500</v>
      </c>
      <c r="S13" s="32">
        <v>1500</v>
      </c>
      <c r="T13" s="32">
        <v>1500</v>
      </c>
      <c r="U13" s="32">
        <v>1500</v>
      </c>
      <c r="V13" s="32">
        <v>1500</v>
      </c>
      <c r="W13" s="33">
        <v>1500</v>
      </c>
    </row>
    <row r="14" spans="1:23" ht="29.15" x14ac:dyDescent="0.4">
      <c r="A14" s="12">
        <v>12</v>
      </c>
      <c r="B14" s="11" t="s">
        <v>17</v>
      </c>
      <c r="C14" s="4">
        <v>1600</v>
      </c>
      <c r="D14" s="15">
        <v>2450</v>
      </c>
      <c r="E14" s="14">
        <v>0.24</v>
      </c>
      <c r="F14" s="5">
        <f t="shared" ref="F14:F21" si="14">E14</f>
        <v>0.24</v>
      </c>
      <c r="G14" s="6">
        <v>8903.56</v>
      </c>
      <c r="H14" s="7">
        <f t="shared" si="1"/>
        <v>2136.8543999999997</v>
      </c>
      <c r="I14" s="17">
        <v>0</v>
      </c>
      <c r="J14" s="13">
        <v>3000</v>
      </c>
      <c r="K14" s="24">
        <f t="shared" si="2"/>
        <v>0</v>
      </c>
      <c r="L14" s="31">
        <v>2136.8543999999997</v>
      </c>
      <c r="M14" s="31">
        <f t="shared" si="3"/>
        <v>2401.44</v>
      </c>
      <c r="N14" s="30">
        <f t="shared" si="4"/>
        <v>2550.7199999999998</v>
      </c>
      <c r="O14" s="30">
        <f t="shared" si="5"/>
        <v>2704.56</v>
      </c>
      <c r="P14" s="30">
        <f t="shared" si="6"/>
        <v>2866.7999999999997</v>
      </c>
      <c r="Q14" s="32">
        <v>3000</v>
      </c>
      <c r="R14" s="32">
        <v>3000</v>
      </c>
      <c r="S14" s="32">
        <v>3000</v>
      </c>
      <c r="T14" s="32">
        <v>3000</v>
      </c>
      <c r="U14" s="32">
        <v>3000</v>
      </c>
      <c r="V14" s="32">
        <v>3000</v>
      </c>
      <c r="W14" s="33">
        <v>3000</v>
      </c>
    </row>
    <row r="15" spans="1:23" ht="29.15" x14ac:dyDescent="0.4">
      <c r="A15" s="12">
        <v>13</v>
      </c>
      <c r="B15" s="11" t="s">
        <v>18</v>
      </c>
      <c r="C15" s="4">
        <v>400</v>
      </c>
      <c r="D15" s="15">
        <v>610</v>
      </c>
      <c r="E15" s="14">
        <v>0.06</v>
      </c>
      <c r="F15" s="5">
        <f t="shared" si="14"/>
        <v>0.06</v>
      </c>
      <c r="G15" s="6">
        <v>8903.56</v>
      </c>
      <c r="H15" s="7">
        <f t="shared" si="1"/>
        <v>534.21359999999993</v>
      </c>
      <c r="I15" s="17">
        <v>84</v>
      </c>
      <c r="J15" s="13">
        <v>1000</v>
      </c>
      <c r="K15" s="24">
        <f t="shared" si="2"/>
        <v>33600</v>
      </c>
      <c r="L15" s="31">
        <v>534.21359999999993</v>
      </c>
      <c r="M15" s="31">
        <f t="shared" si="3"/>
        <v>600.36</v>
      </c>
      <c r="N15" s="30">
        <f t="shared" si="4"/>
        <v>637.67999999999995</v>
      </c>
      <c r="O15" s="30">
        <f t="shared" si="5"/>
        <v>676.14</v>
      </c>
      <c r="P15" s="30">
        <f t="shared" si="6"/>
        <v>716.69999999999993</v>
      </c>
      <c r="Q15" s="30">
        <f t="shared" si="7"/>
        <v>759.66</v>
      </c>
      <c r="R15" s="30">
        <f t="shared" si="8"/>
        <v>805.19999999999993</v>
      </c>
      <c r="S15" s="30">
        <f t="shared" si="9"/>
        <v>853.5</v>
      </c>
      <c r="T15" s="30">
        <f t="shared" si="10"/>
        <v>904.68</v>
      </c>
      <c r="U15" s="30">
        <f t="shared" si="11"/>
        <v>958.92</v>
      </c>
      <c r="V15" s="32">
        <v>1000</v>
      </c>
      <c r="W15" s="33">
        <v>1000</v>
      </c>
    </row>
    <row r="16" spans="1:23" x14ac:dyDescent="0.4">
      <c r="A16" s="12">
        <v>14</v>
      </c>
      <c r="B16" s="10" t="s">
        <v>23</v>
      </c>
      <c r="C16" s="4">
        <v>400</v>
      </c>
      <c r="D16" s="15">
        <v>610</v>
      </c>
      <c r="E16" s="14">
        <v>0.06</v>
      </c>
      <c r="F16" s="5">
        <f t="shared" si="14"/>
        <v>0.06</v>
      </c>
      <c r="G16" s="6">
        <v>8903.56</v>
      </c>
      <c r="H16" s="7">
        <f t="shared" si="1"/>
        <v>534.21359999999993</v>
      </c>
      <c r="I16" s="17">
        <v>48</v>
      </c>
      <c r="J16" s="13">
        <v>800</v>
      </c>
      <c r="K16" s="24">
        <f t="shared" si="2"/>
        <v>19200</v>
      </c>
      <c r="L16" s="31">
        <v>534.21359999999993</v>
      </c>
      <c r="M16" s="31">
        <f t="shared" si="3"/>
        <v>600.36</v>
      </c>
      <c r="N16" s="30">
        <f t="shared" si="4"/>
        <v>637.67999999999995</v>
      </c>
      <c r="O16" s="30">
        <f t="shared" si="5"/>
        <v>676.14</v>
      </c>
      <c r="P16" s="30">
        <f t="shared" si="6"/>
        <v>716.69999999999993</v>
      </c>
      <c r="Q16" s="30">
        <f t="shared" si="7"/>
        <v>759.66</v>
      </c>
      <c r="R16" s="32">
        <v>800</v>
      </c>
      <c r="S16" s="30">
        <f t="shared" si="9"/>
        <v>853.5</v>
      </c>
      <c r="T16" s="30">
        <f t="shared" si="10"/>
        <v>904.68</v>
      </c>
      <c r="U16" s="30">
        <f t="shared" si="11"/>
        <v>958.92</v>
      </c>
      <c r="V16" s="32">
        <v>1000</v>
      </c>
      <c r="W16" s="33">
        <v>1000</v>
      </c>
    </row>
    <row r="17" spans="1:23" x14ac:dyDescent="0.4">
      <c r="A17" s="12">
        <v>15</v>
      </c>
      <c r="B17" s="10" t="s">
        <v>24</v>
      </c>
      <c r="C17" s="4">
        <v>200</v>
      </c>
      <c r="D17" s="15">
        <v>310</v>
      </c>
      <c r="E17" s="14">
        <v>0.03</v>
      </c>
      <c r="F17" s="5">
        <f t="shared" si="14"/>
        <v>0.03</v>
      </c>
      <c r="G17" s="6">
        <v>8903.56</v>
      </c>
      <c r="H17" s="7">
        <f t="shared" si="1"/>
        <v>267.10679999999996</v>
      </c>
      <c r="I17" s="17">
        <v>10</v>
      </c>
      <c r="J17" s="13">
        <v>400</v>
      </c>
      <c r="K17" s="24">
        <f t="shared" si="2"/>
        <v>2000</v>
      </c>
      <c r="L17" s="31">
        <v>267.10679999999996</v>
      </c>
      <c r="M17" s="31">
        <f t="shared" si="3"/>
        <v>300.18</v>
      </c>
      <c r="N17" s="30">
        <f t="shared" si="4"/>
        <v>318.83999999999997</v>
      </c>
      <c r="O17" s="30">
        <f t="shared" si="5"/>
        <v>338.07</v>
      </c>
      <c r="P17" s="30">
        <f t="shared" si="6"/>
        <v>358.34999999999997</v>
      </c>
      <c r="Q17" s="30">
        <f t="shared" si="7"/>
        <v>379.83</v>
      </c>
      <c r="R17" s="32">
        <v>400</v>
      </c>
      <c r="S17" s="32">
        <v>400</v>
      </c>
      <c r="T17" s="32">
        <v>400</v>
      </c>
      <c r="U17" s="32">
        <v>400</v>
      </c>
      <c r="V17" s="32">
        <v>400</v>
      </c>
      <c r="W17" s="33">
        <v>400</v>
      </c>
    </row>
    <row r="18" spans="1:23" x14ac:dyDescent="0.4">
      <c r="A18" s="12">
        <v>16</v>
      </c>
      <c r="B18" s="10" t="s">
        <v>22</v>
      </c>
      <c r="C18" s="4">
        <v>400</v>
      </c>
      <c r="D18" s="15">
        <v>610</v>
      </c>
      <c r="E18" s="14">
        <v>0.06</v>
      </c>
      <c r="F18" s="5">
        <f t="shared" si="14"/>
        <v>0.06</v>
      </c>
      <c r="G18" s="6">
        <v>8903.56</v>
      </c>
      <c r="H18" s="7">
        <f t="shared" si="1"/>
        <v>534.21359999999993</v>
      </c>
      <c r="I18" s="17">
        <v>740</v>
      </c>
      <c r="J18" s="13">
        <v>800</v>
      </c>
      <c r="K18" s="24">
        <f t="shared" si="2"/>
        <v>296000</v>
      </c>
      <c r="L18" s="31">
        <v>534.21359999999993</v>
      </c>
      <c r="M18" s="31">
        <f t="shared" si="3"/>
        <v>600.36</v>
      </c>
      <c r="N18" s="30">
        <f t="shared" si="4"/>
        <v>637.67999999999995</v>
      </c>
      <c r="O18" s="30">
        <f t="shared" si="5"/>
        <v>676.14</v>
      </c>
      <c r="P18" s="30">
        <f t="shared" si="6"/>
        <v>716.69999999999993</v>
      </c>
      <c r="Q18" s="30">
        <f t="shared" si="7"/>
        <v>759.66</v>
      </c>
      <c r="R18" s="32">
        <v>800</v>
      </c>
      <c r="S18" s="32">
        <v>800</v>
      </c>
      <c r="T18" s="32">
        <v>800</v>
      </c>
      <c r="U18" s="32">
        <v>800</v>
      </c>
      <c r="V18" s="32">
        <v>800</v>
      </c>
      <c r="W18" s="33">
        <v>800</v>
      </c>
    </row>
    <row r="19" spans="1:23" x14ac:dyDescent="0.4">
      <c r="A19" s="12">
        <v>17</v>
      </c>
      <c r="B19" s="10" t="s">
        <v>21</v>
      </c>
      <c r="C19" s="4">
        <v>200</v>
      </c>
      <c r="D19" s="15">
        <v>310</v>
      </c>
      <c r="E19" s="14">
        <v>0.03</v>
      </c>
      <c r="F19" s="5">
        <f t="shared" si="14"/>
        <v>0.03</v>
      </c>
      <c r="G19" s="6">
        <v>8903.56</v>
      </c>
      <c r="H19" s="7">
        <f t="shared" si="1"/>
        <v>267.10679999999996</v>
      </c>
      <c r="I19" s="17">
        <v>271</v>
      </c>
      <c r="J19" s="13">
        <v>400</v>
      </c>
      <c r="K19" s="24">
        <f t="shared" si="2"/>
        <v>54200</v>
      </c>
      <c r="L19" s="31">
        <v>267.10679999999996</v>
      </c>
      <c r="M19" s="31">
        <f t="shared" si="3"/>
        <v>300.18</v>
      </c>
      <c r="N19" s="30">
        <f t="shared" si="4"/>
        <v>318.83999999999997</v>
      </c>
      <c r="O19" s="30">
        <f t="shared" si="5"/>
        <v>338.07</v>
      </c>
      <c r="P19" s="30">
        <f t="shared" si="6"/>
        <v>358.34999999999997</v>
      </c>
      <c r="Q19" s="30">
        <f t="shared" si="7"/>
        <v>379.83</v>
      </c>
      <c r="R19" s="32">
        <v>400</v>
      </c>
      <c r="S19" s="32">
        <v>400</v>
      </c>
      <c r="T19" s="32">
        <v>400</v>
      </c>
      <c r="U19" s="32">
        <v>400</v>
      </c>
      <c r="V19" s="32">
        <v>400</v>
      </c>
      <c r="W19" s="33">
        <v>400</v>
      </c>
    </row>
    <row r="20" spans="1:23" x14ac:dyDescent="0.4">
      <c r="A20" s="12">
        <v>18</v>
      </c>
      <c r="B20" s="10" t="s">
        <v>20</v>
      </c>
      <c r="C20" s="4">
        <v>1537</v>
      </c>
      <c r="D20" s="15">
        <v>2350</v>
      </c>
      <c r="E20" s="14">
        <v>0.24</v>
      </c>
      <c r="F20" s="5">
        <f t="shared" si="14"/>
        <v>0.24</v>
      </c>
      <c r="G20" s="6">
        <v>8903.56</v>
      </c>
      <c r="H20" s="7">
        <f t="shared" si="1"/>
        <v>2136.8543999999997</v>
      </c>
      <c r="I20" s="17">
        <v>340</v>
      </c>
      <c r="J20" s="13">
        <v>3000</v>
      </c>
      <c r="K20" s="24">
        <f t="shared" si="2"/>
        <v>522580</v>
      </c>
      <c r="L20" s="31">
        <v>2136.8543999999997</v>
      </c>
      <c r="M20" s="31">
        <f t="shared" si="3"/>
        <v>2401.44</v>
      </c>
      <c r="N20" s="30">
        <f t="shared" si="4"/>
        <v>2550.7199999999998</v>
      </c>
      <c r="O20" s="30">
        <f t="shared" si="5"/>
        <v>2704.56</v>
      </c>
      <c r="P20" s="30">
        <f t="shared" si="6"/>
        <v>2866.7999999999997</v>
      </c>
      <c r="Q20" s="32">
        <v>3000</v>
      </c>
      <c r="R20" s="32">
        <v>3000</v>
      </c>
      <c r="S20" s="32">
        <v>3000</v>
      </c>
      <c r="T20" s="32">
        <v>3000</v>
      </c>
      <c r="U20" s="32">
        <v>3000</v>
      </c>
      <c r="V20" s="32">
        <v>3000</v>
      </c>
      <c r="W20" s="33">
        <v>3000</v>
      </c>
    </row>
    <row r="21" spans="1:23" x14ac:dyDescent="0.4">
      <c r="A21" s="12">
        <v>19</v>
      </c>
      <c r="B21" s="10" t="s">
        <v>19</v>
      </c>
      <c r="C21" s="4">
        <v>160</v>
      </c>
      <c r="D21" s="15">
        <v>245</v>
      </c>
      <c r="E21" s="14">
        <v>0.02</v>
      </c>
      <c r="F21" s="5">
        <f t="shared" si="14"/>
        <v>0.02</v>
      </c>
      <c r="G21" s="6">
        <v>8903.56</v>
      </c>
      <c r="H21" s="7">
        <f t="shared" si="1"/>
        <v>178.0712</v>
      </c>
      <c r="I21" s="17">
        <v>0</v>
      </c>
      <c r="J21" s="13">
        <v>400</v>
      </c>
      <c r="K21" s="24">
        <f t="shared" si="2"/>
        <v>0</v>
      </c>
      <c r="L21" s="31">
        <v>178.0712</v>
      </c>
      <c r="M21" s="31">
        <f t="shared" si="3"/>
        <v>200.12</v>
      </c>
      <c r="N21" s="30">
        <f t="shared" si="4"/>
        <v>212.56</v>
      </c>
      <c r="O21" s="30">
        <f t="shared" si="5"/>
        <v>225.38</v>
      </c>
      <c r="P21" s="30">
        <f t="shared" si="6"/>
        <v>238.9</v>
      </c>
      <c r="Q21" s="30">
        <f t="shared" si="7"/>
        <v>253.22</v>
      </c>
      <c r="R21" s="30">
        <f t="shared" si="8"/>
        <v>268.39999999999998</v>
      </c>
      <c r="S21" s="30">
        <f t="shared" si="9"/>
        <v>284.5</v>
      </c>
      <c r="T21" s="30">
        <f t="shared" si="10"/>
        <v>301.56</v>
      </c>
      <c r="U21" s="30">
        <f t="shared" si="11"/>
        <v>319.64</v>
      </c>
      <c r="V21" s="30">
        <f t="shared" ref="V21" si="15">$V$1*F21</f>
        <v>338.8</v>
      </c>
      <c r="W21" s="30">
        <f>W1*F21</f>
        <v>359.12</v>
      </c>
    </row>
    <row r="25" spans="1:23" s="25" customFormat="1" x14ac:dyDescent="0.4">
      <c r="C25" s="38" t="s">
        <v>39</v>
      </c>
      <c r="D25" s="38" t="s">
        <v>40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Q25" s="29"/>
      <c r="R25" s="26" t="s">
        <v>41</v>
      </c>
    </row>
    <row r="26" spans="1:23" s="25" customFormat="1" x14ac:dyDescent="0.4">
      <c r="C26" s="38"/>
      <c r="D26" s="27">
        <v>2026</v>
      </c>
      <c r="E26" s="27">
        <v>2027</v>
      </c>
      <c r="F26" s="27">
        <v>2028</v>
      </c>
      <c r="G26" s="27">
        <v>2029</v>
      </c>
      <c r="H26" s="27">
        <v>2030</v>
      </c>
      <c r="I26" s="27">
        <v>2031</v>
      </c>
      <c r="J26" s="27">
        <v>2032</v>
      </c>
      <c r="K26" s="27">
        <v>2033</v>
      </c>
      <c r="L26" s="27">
        <v>2034</v>
      </c>
      <c r="M26" s="27">
        <v>2035</v>
      </c>
      <c r="N26" s="27">
        <v>2036</v>
      </c>
      <c r="O26" s="27">
        <v>2037</v>
      </c>
      <c r="R26" s="26"/>
    </row>
    <row r="27" spans="1:23" x14ac:dyDescent="0.4">
      <c r="C27" s="12">
        <v>1</v>
      </c>
      <c r="D27" s="24">
        <f>(L3*I3)-K3</f>
        <v>35432.390399999975</v>
      </c>
      <c r="E27" s="24">
        <f>(M3*I3)-K3</f>
        <v>52895.040000000008</v>
      </c>
      <c r="F27" s="24">
        <f>(N3*I3)-K3</f>
        <v>62747.51999999999</v>
      </c>
      <c r="G27" s="24">
        <f>(O3*I3)-K3</f>
        <v>72900.959999999992</v>
      </c>
      <c r="H27" s="24">
        <f>(P3*I3)-K3</f>
        <v>83608.799999999988</v>
      </c>
      <c r="I27" s="24">
        <f>(Q3*I3)-K3</f>
        <v>92400</v>
      </c>
      <c r="J27" s="24">
        <f>(R3*I3)-K3</f>
        <v>92400</v>
      </c>
      <c r="K27" s="24">
        <f>(S3*I3)-K3</f>
        <v>92400</v>
      </c>
      <c r="L27" s="24">
        <f>(T3*I3)-K3</f>
        <v>92400</v>
      </c>
      <c r="M27" s="24">
        <f>(U3*I3)-K3</f>
        <v>92400</v>
      </c>
      <c r="N27" s="24">
        <f>(V3*I3)-K3</f>
        <v>92400</v>
      </c>
      <c r="O27" s="24">
        <f t="shared" ref="O27:O44" si="16">(W3*I3)-K3</f>
        <v>92400</v>
      </c>
    </row>
    <row r="28" spans="1:23" x14ac:dyDescent="0.4">
      <c r="C28" s="12">
        <v>2</v>
      </c>
      <c r="D28" s="24">
        <f t="shared" ref="D28:D45" si="17">(L4*I4)-K4</f>
        <v>66569.945599999977</v>
      </c>
      <c r="E28" s="24">
        <f t="shared" ref="E28:E45" si="18">(M4*I4)-K4</f>
        <v>99378.559999999998</v>
      </c>
      <c r="F28" s="24">
        <f t="shared" ref="F28:F45" si="19">(N4*I4)-K4</f>
        <v>117889.27999999997</v>
      </c>
      <c r="G28" s="24">
        <f t="shared" ref="G28:G45" si="20">(O4*I4)-K4</f>
        <v>136965.44</v>
      </c>
      <c r="H28" s="24">
        <f t="shared" ref="H28:H45" si="21">(P4*I4)-K4</f>
        <v>157083.19999999995</v>
      </c>
      <c r="I28" s="24">
        <f t="shared" ref="I28:I45" si="22">(Q4*I4)-K4</f>
        <v>178391.36</v>
      </c>
      <c r="J28" s="24">
        <f t="shared" ref="J28:J45" si="23">(R4*I4)-K4</f>
        <v>200979.19999999995</v>
      </c>
      <c r="K28" s="24">
        <f t="shared" ref="K28:K45" si="24">(S4*I4)-K4</f>
        <v>224936</v>
      </c>
      <c r="L28" s="24">
        <f t="shared" ref="L28:L45" si="25">(T4*I4)-K4</f>
        <v>250321.27999999997</v>
      </c>
      <c r="M28" s="24">
        <f t="shared" ref="M28:M45" si="26">(U4*I4)-K4</f>
        <v>277224.32000000001</v>
      </c>
      <c r="N28" s="24">
        <f t="shared" ref="N28:O45" si="27">(V4*I4)-K4</f>
        <v>297600</v>
      </c>
      <c r="O28" s="24">
        <f t="shared" si="16"/>
        <v>297600</v>
      </c>
    </row>
    <row r="29" spans="1:23" x14ac:dyDescent="0.4">
      <c r="C29" s="12">
        <v>3</v>
      </c>
      <c r="D29" s="24">
        <f t="shared" si="17"/>
        <v>0</v>
      </c>
      <c r="E29" s="24">
        <f t="shared" si="18"/>
        <v>0</v>
      </c>
      <c r="F29" s="24">
        <f t="shared" si="19"/>
        <v>0</v>
      </c>
      <c r="G29" s="24">
        <f t="shared" si="20"/>
        <v>0</v>
      </c>
      <c r="H29" s="24">
        <f t="shared" si="21"/>
        <v>0</v>
      </c>
      <c r="I29" s="24">
        <f t="shared" si="22"/>
        <v>0</v>
      </c>
      <c r="J29" s="24">
        <f t="shared" si="23"/>
        <v>0</v>
      </c>
      <c r="K29" s="24">
        <f t="shared" si="24"/>
        <v>0</v>
      </c>
      <c r="L29" s="24">
        <f t="shared" si="25"/>
        <v>0</v>
      </c>
      <c r="M29" s="24">
        <f t="shared" si="26"/>
        <v>0</v>
      </c>
      <c r="N29" s="24">
        <f t="shared" si="27"/>
        <v>0</v>
      </c>
      <c r="O29" s="24">
        <f t="shared" si="16"/>
        <v>0</v>
      </c>
    </row>
    <row r="30" spans="1:23" x14ac:dyDescent="0.4">
      <c r="C30" s="12">
        <v>4</v>
      </c>
      <c r="D30" s="24">
        <f t="shared" si="17"/>
        <v>1073.7087999999994</v>
      </c>
      <c r="E30" s="24">
        <f t="shared" si="18"/>
        <v>1602.88</v>
      </c>
      <c r="F30" s="24">
        <f t="shared" si="19"/>
        <v>1901.4399999999996</v>
      </c>
      <c r="G30" s="24">
        <f t="shared" si="20"/>
        <v>2209.12</v>
      </c>
      <c r="H30" s="24">
        <f t="shared" si="21"/>
        <v>2533.5999999999995</v>
      </c>
      <c r="I30" s="24">
        <f t="shared" si="22"/>
        <v>2800</v>
      </c>
      <c r="J30" s="24">
        <f t="shared" si="23"/>
        <v>2800</v>
      </c>
      <c r="K30" s="24">
        <f t="shared" si="24"/>
        <v>2800</v>
      </c>
      <c r="L30" s="24">
        <f t="shared" si="25"/>
        <v>2800</v>
      </c>
      <c r="M30" s="24">
        <f t="shared" si="26"/>
        <v>2800</v>
      </c>
      <c r="N30" s="24">
        <f t="shared" si="27"/>
        <v>2800</v>
      </c>
      <c r="O30" s="24">
        <f t="shared" si="16"/>
        <v>2800</v>
      </c>
    </row>
    <row r="31" spans="1:23" x14ac:dyDescent="0.4">
      <c r="C31" s="12">
        <v>5</v>
      </c>
      <c r="D31" s="24">
        <f t="shared" si="17"/>
        <v>671.06799999999976</v>
      </c>
      <c r="E31" s="24">
        <f t="shared" si="18"/>
        <v>1001.8000000000002</v>
      </c>
      <c r="F31" s="24">
        <f t="shared" si="19"/>
        <v>1188.3999999999996</v>
      </c>
      <c r="G31" s="24">
        <f t="shared" si="20"/>
        <v>1380.6999999999998</v>
      </c>
      <c r="H31" s="24">
        <f t="shared" si="21"/>
        <v>1583.4999999999995</v>
      </c>
      <c r="I31" s="24">
        <f t="shared" si="22"/>
        <v>1798.2999999999997</v>
      </c>
      <c r="J31" s="24">
        <f t="shared" si="23"/>
        <v>2025.9999999999995</v>
      </c>
      <c r="K31" s="24">
        <f t="shared" si="24"/>
        <v>2267.5</v>
      </c>
      <c r="L31" s="24">
        <f t="shared" si="25"/>
        <v>2523.3999999999996</v>
      </c>
      <c r="M31" s="24">
        <f t="shared" si="26"/>
        <v>2794.5999999999995</v>
      </c>
      <c r="N31" s="24">
        <f t="shared" si="27"/>
        <v>3000</v>
      </c>
      <c r="O31" s="24">
        <f t="shared" si="16"/>
        <v>3000</v>
      </c>
    </row>
    <row r="32" spans="1:23" x14ac:dyDescent="0.4">
      <c r="C32" s="12">
        <v>6</v>
      </c>
      <c r="D32" s="24">
        <f t="shared" si="17"/>
        <v>4294.8351999999977</v>
      </c>
      <c r="E32" s="24">
        <f t="shared" si="18"/>
        <v>6411.52</v>
      </c>
      <c r="F32" s="24">
        <f t="shared" si="19"/>
        <v>7605.7599999999984</v>
      </c>
      <c r="G32" s="24">
        <f t="shared" si="20"/>
        <v>8836.48</v>
      </c>
      <c r="H32" s="24">
        <f t="shared" si="21"/>
        <v>10134.399999999998</v>
      </c>
      <c r="I32" s="24">
        <f t="shared" si="22"/>
        <v>11200</v>
      </c>
      <c r="J32" s="24">
        <f t="shared" si="23"/>
        <v>11200</v>
      </c>
      <c r="K32" s="24">
        <f t="shared" si="24"/>
        <v>11200</v>
      </c>
      <c r="L32" s="24">
        <f t="shared" si="25"/>
        <v>11200</v>
      </c>
      <c r="M32" s="24">
        <f t="shared" si="26"/>
        <v>11200</v>
      </c>
      <c r="N32" s="24">
        <f t="shared" si="27"/>
        <v>11200</v>
      </c>
      <c r="O32" s="24">
        <f t="shared" si="16"/>
        <v>11200</v>
      </c>
    </row>
    <row r="33" spans="3:15" x14ac:dyDescent="0.4">
      <c r="C33" s="12">
        <v>7</v>
      </c>
      <c r="D33" s="24">
        <f t="shared" si="17"/>
        <v>17447.767999999996</v>
      </c>
      <c r="E33" s="24">
        <f t="shared" si="18"/>
        <v>26046.800000000003</v>
      </c>
      <c r="F33" s="24">
        <f t="shared" si="19"/>
        <v>30898.399999999994</v>
      </c>
      <c r="G33" s="24">
        <f t="shared" si="20"/>
        <v>35898.199999999997</v>
      </c>
      <c r="H33" s="24">
        <f t="shared" si="21"/>
        <v>41170.999999999985</v>
      </c>
      <c r="I33" s="24">
        <f t="shared" si="22"/>
        <v>46755.8</v>
      </c>
      <c r="J33" s="24">
        <f t="shared" si="23"/>
        <v>52675.999999999985</v>
      </c>
      <c r="K33" s="24">
        <f t="shared" si="24"/>
        <v>58955</v>
      </c>
      <c r="L33" s="24">
        <f t="shared" si="25"/>
        <v>65608.399999999994</v>
      </c>
      <c r="M33" s="24">
        <f t="shared" si="26"/>
        <v>72659.599999999991</v>
      </c>
      <c r="N33" s="24">
        <f t="shared" si="27"/>
        <v>78000</v>
      </c>
      <c r="O33" s="24">
        <f t="shared" si="16"/>
        <v>78000</v>
      </c>
    </row>
    <row r="34" spans="3:15" x14ac:dyDescent="0.4">
      <c r="C34" s="12">
        <v>8</v>
      </c>
      <c r="D34" s="24">
        <f t="shared" si="17"/>
        <v>0</v>
      </c>
      <c r="E34" s="24">
        <f t="shared" si="18"/>
        <v>0</v>
      </c>
      <c r="F34" s="24">
        <f t="shared" si="19"/>
        <v>0</v>
      </c>
      <c r="G34" s="24">
        <f t="shared" si="20"/>
        <v>0</v>
      </c>
      <c r="H34" s="24">
        <f t="shared" si="21"/>
        <v>0</v>
      </c>
      <c r="I34" s="24">
        <f t="shared" si="22"/>
        <v>0</v>
      </c>
      <c r="J34" s="24">
        <f t="shared" si="23"/>
        <v>0</v>
      </c>
      <c r="K34" s="24">
        <f t="shared" si="24"/>
        <v>0</v>
      </c>
      <c r="L34" s="24">
        <f t="shared" si="25"/>
        <v>0</v>
      </c>
      <c r="M34" s="24">
        <f t="shared" si="26"/>
        <v>0</v>
      </c>
      <c r="N34" s="24">
        <f t="shared" si="27"/>
        <v>0</v>
      </c>
      <c r="O34" s="24">
        <f t="shared" si="16"/>
        <v>0</v>
      </c>
    </row>
    <row r="35" spans="3:15" x14ac:dyDescent="0.4">
      <c r="C35" s="12">
        <v>9</v>
      </c>
      <c r="D35" s="24">
        <f t="shared" si="17"/>
        <v>251784.7135999999</v>
      </c>
      <c r="E35" s="24">
        <f t="shared" si="18"/>
        <v>375875.3600000001</v>
      </c>
      <c r="F35" s="24">
        <f t="shared" si="19"/>
        <v>445887.67999999993</v>
      </c>
      <c r="G35" s="24">
        <f t="shared" si="20"/>
        <v>518038.6399999999</v>
      </c>
      <c r="H35" s="24">
        <f t="shared" si="21"/>
        <v>594129.19999999995</v>
      </c>
      <c r="I35" s="24">
        <f t="shared" si="22"/>
        <v>656600</v>
      </c>
      <c r="J35" s="24">
        <f t="shared" si="23"/>
        <v>656600</v>
      </c>
      <c r="K35" s="24">
        <f t="shared" si="24"/>
        <v>656600</v>
      </c>
      <c r="L35" s="24">
        <f t="shared" si="25"/>
        <v>656600</v>
      </c>
      <c r="M35" s="24">
        <f t="shared" si="26"/>
        <v>656600</v>
      </c>
      <c r="N35" s="24">
        <f t="shared" si="27"/>
        <v>656600</v>
      </c>
      <c r="O35" s="24">
        <f t="shared" si="16"/>
        <v>656600</v>
      </c>
    </row>
    <row r="36" spans="3:15" x14ac:dyDescent="0.4">
      <c r="C36" s="12">
        <v>10</v>
      </c>
      <c r="D36" s="24">
        <f t="shared" si="17"/>
        <v>118107.96799999994</v>
      </c>
      <c r="E36" s="24">
        <f t="shared" si="18"/>
        <v>176316.80000000005</v>
      </c>
      <c r="F36" s="24">
        <f t="shared" si="19"/>
        <v>209158.39999999991</v>
      </c>
      <c r="G36" s="24">
        <f t="shared" si="20"/>
        <v>243003.19999999995</v>
      </c>
      <c r="H36" s="24">
        <f t="shared" si="21"/>
        <v>278695.99999999988</v>
      </c>
      <c r="I36" s="24">
        <f t="shared" si="22"/>
        <v>308000</v>
      </c>
      <c r="J36" s="24">
        <f t="shared" si="23"/>
        <v>308000</v>
      </c>
      <c r="K36" s="24">
        <f t="shared" si="24"/>
        <v>308000</v>
      </c>
      <c r="L36" s="24">
        <f t="shared" si="25"/>
        <v>308000</v>
      </c>
      <c r="M36" s="24">
        <f t="shared" si="26"/>
        <v>308000</v>
      </c>
      <c r="N36" s="24">
        <f t="shared" si="27"/>
        <v>308000</v>
      </c>
      <c r="O36" s="24">
        <f t="shared" si="16"/>
        <v>308000</v>
      </c>
    </row>
    <row r="37" spans="3:15" x14ac:dyDescent="0.4">
      <c r="C37" s="12">
        <v>11</v>
      </c>
      <c r="D37" s="24">
        <f t="shared" si="17"/>
        <v>1089814.4319999991</v>
      </c>
      <c r="E37" s="24">
        <f t="shared" si="18"/>
        <v>1626923.2000000002</v>
      </c>
      <c r="F37" s="24">
        <f t="shared" si="19"/>
        <v>1929961.5999999996</v>
      </c>
      <c r="G37" s="24">
        <f t="shared" si="20"/>
        <v>2242256.7999999998</v>
      </c>
      <c r="H37" s="24">
        <f t="shared" si="21"/>
        <v>2571603.9999999991</v>
      </c>
      <c r="I37" s="24">
        <f t="shared" si="22"/>
        <v>2842000</v>
      </c>
      <c r="J37" s="24">
        <f t="shared" si="23"/>
        <v>2842000</v>
      </c>
      <c r="K37" s="24">
        <f t="shared" si="24"/>
        <v>2842000</v>
      </c>
      <c r="L37" s="24">
        <f t="shared" si="25"/>
        <v>2842000</v>
      </c>
      <c r="M37" s="24">
        <f t="shared" si="26"/>
        <v>2842000</v>
      </c>
      <c r="N37" s="24">
        <f t="shared" si="27"/>
        <v>2842000</v>
      </c>
      <c r="O37" s="24">
        <f t="shared" si="16"/>
        <v>2842000</v>
      </c>
    </row>
    <row r="38" spans="3:15" x14ac:dyDescent="0.4">
      <c r="C38" s="12">
        <v>12</v>
      </c>
      <c r="D38" s="24">
        <f t="shared" si="17"/>
        <v>0</v>
      </c>
      <c r="E38" s="24">
        <f t="shared" si="18"/>
        <v>0</v>
      </c>
      <c r="F38" s="24">
        <f t="shared" si="19"/>
        <v>0</v>
      </c>
      <c r="G38" s="24">
        <f t="shared" si="20"/>
        <v>0</v>
      </c>
      <c r="H38" s="24">
        <f t="shared" si="21"/>
        <v>0</v>
      </c>
      <c r="I38" s="24">
        <f t="shared" si="22"/>
        <v>0</v>
      </c>
      <c r="J38" s="24">
        <f t="shared" si="23"/>
        <v>0</v>
      </c>
      <c r="K38" s="24">
        <f t="shared" si="24"/>
        <v>0</v>
      </c>
      <c r="L38" s="24">
        <f t="shared" si="25"/>
        <v>0</v>
      </c>
      <c r="M38" s="24">
        <f t="shared" si="26"/>
        <v>0</v>
      </c>
      <c r="N38" s="24">
        <f t="shared" si="27"/>
        <v>0</v>
      </c>
      <c r="O38" s="24">
        <f t="shared" si="16"/>
        <v>0</v>
      </c>
    </row>
    <row r="39" spans="3:15" x14ac:dyDescent="0.4">
      <c r="C39" s="12">
        <v>13</v>
      </c>
      <c r="D39" s="24">
        <f t="shared" si="17"/>
        <v>11273.942399999993</v>
      </c>
      <c r="E39" s="24">
        <f t="shared" si="18"/>
        <v>16830.239999999998</v>
      </c>
      <c r="F39" s="24">
        <f t="shared" si="19"/>
        <v>19965.119999999995</v>
      </c>
      <c r="G39" s="24">
        <f t="shared" si="20"/>
        <v>23195.760000000002</v>
      </c>
      <c r="H39" s="24">
        <f t="shared" si="21"/>
        <v>26602.799999999996</v>
      </c>
      <c r="I39" s="24">
        <f t="shared" si="22"/>
        <v>30211.439999999995</v>
      </c>
      <c r="J39" s="24">
        <f t="shared" si="23"/>
        <v>34036.799999999988</v>
      </c>
      <c r="K39" s="24">
        <f t="shared" si="24"/>
        <v>38094</v>
      </c>
      <c r="L39" s="24">
        <f t="shared" si="25"/>
        <v>42393.119999999995</v>
      </c>
      <c r="M39" s="24">
        <f t="shared" si="26"/>
        <v>46949.279999999999</v>
      </c>
      <c r="N39" s="24">
        <f t="shared" si="27"/>
        <v>50400</v>
      </c>
      <c r="O39" s="24">
        <f t="shared" si="16"/>
        <v>50400</v>
      </c>
    </row>
    <row r="40" spans="3:15" x14ac:dyDescent="0.4">
      <c r="C40" s="12">
        <v>14</v>
      </c>
      <c r="D40" s="24">
        <f t="shared" si="17"/>
        <v>6442.2527999999947</v>
      </c>
      <c r="E40" s="24">
        <f t="shared" si="18"/>
        <v>9617.2799999999988</v>
      </c>
      <c r="F40" s="24">
        <f t="shared" si="19"/>
        <v>11408.64</v>
      </c>
      <c r="G40" s="24">
        <f t="shared" si="20"/>
        <v>13254.720000000001</v>
      </c>
      <c r="H40" s="24">
        <f t="shared" si="21"/>
        <v>15201.599999999999</v>
      </c>
      <c r="I40" s="24">
        <f t="shared" si="22"/>
        <v>17263.68</v>
      </c>
      <c r="J40" s="24">
        <f t="shared" si="23"/>
        <v>19200</v>
      </c>
      <c r="K40" s="24">
        <f t="shared" si="24"/>
        <v>21768</v>
      </c>
      <c r="L40" s="24">
        <f t="shared" si="25"/>
        <v>24224.639999999999</v>
      </c>
      <c r="M40" s="24">
        <f t="shared" si="26"/>
        <v>26828.159999999996</v>
      </c>
      <c r="N40" s="24">
        <f t="shared" si="27"/>
        <v>28800</v>
      </c>
      <c r="O40" s="24">
        <f t="shared" si="16"/>
        <v>28800</v>
      </c>
    </row>
    <row r="41" spans="3:15" x14ac:dyDescent="0.4">
      <c r="C41" s="12">
        <v>15</v>
      </c>
      <c r="D41" s="24">
        <f t="shared" si="17"/>
        <v>671.06799999999976</v>
      </c>
      <c r="E41" s="24">
        <f t="shared" si="18"/>
        <v>1001.8000000000002</v>
      </c>
      <c r="F41" s="24">
        <f t="shared" si="19"/>
        <v>1188.3999999999996</v>
      </c>
      <c r="G41" s="24">
        <f t="shared" si="20"/>
        <v>1380.6999999999998</v>
      </c>
      <c r="H41" s="24">
        <f t="shared" si="21"/>
        <v>1583.4999999999995</v>
      </c>
      <c r="I41" s="24">
        <f t="shared" si="22"/>
        <v>1798.2999999999997</v>
      </c>
      <c r="J41" s="24">
        <f t="shared" si="23"/>
        <v>2000</v>
      </c>
      <c r="K41" s="24">
        <f t="shared" si="24"/>
        <v>2000</v>
      </c>
      <c r="L41" s="24">
        <f t="shared" si="25"/>
        <v>2000</v>
      </c>
      <c r="M41" s="24">
        <f t="shared" si="26"/>
        <v>2000</v>
      </c>
      <c r="N41" s="24">
        <f t="shared" si="27"/>
        <v>2000</v>
      </c>
      <c r="O41" s="24">
        <f t="shared" si="16"/>
        <v>2000</v>
      </c>
    </row>
    <row r="42" spans="3:15" x14ac:dyDescent="0.4">
      <c r="C42" s="12">
        <v>16</v>
      </c>
      <c r="D42" s="24">
        <f t="shared" si="17"/>
        <v>99318.063999999955</v>
      </c>
      <c r="E42" s="24">
        <f t="shared" si="18"/>
        <v>148266.40000000002</v>
      </c>
      <c r="F42" s="24">
        <f t="shared" si="19"/>
        <v>175883.19999999995</v>
      </c>
      <c r="G42" s="24">
        <f t="shared" si="20"/>
        <v>204343.59999999998</v>
      </c>
      <c r="H42" s="24">
        <f t="shared" si="21"/>
        <v>234358</v>
      </c>
      <c r="I42" s="24">
        <f t="shared" si="22"/>
        <v>266148.40000000002</v>
      </c>
      <c r="J42" s="24">
        <f t="shared" si="23"/>
        <v>296000</v>
      </c>
      <c r="K42" s="24">
        <f t="shared" si="24"/>
        <v>296000</v>
      </c>
      <c r="L42" s="24">
        <f t="shared" si="25"/>
        <v>296000</v>
      </c>
      <c r="M42" s="24">
        <f t="shared" si="26"/>
        <v>296000</v>
      </c>
      <c r="N42" s="24">
        <f t="shared" si="27"/>
        <v>296000</v>
      </c>
      <c r="O42" s="24">
        <f t="shared" si="16"/>
        <v>296000</v>
      </c>
    </row>
    <row r="43" spans="3:15" x14ac:dyDescent="0.4">
      <c r="C43" s="12">
        <v>17</v>
      </c>
      <c r="D43" s="24">
        <f t="shared" si="17"/>
        <v>18185.94279999999</v>
      </c>
      <c r="E43" s="24">
        <f t="shared" si="18"/>
        <v>27148.78</v>
      </c>
      <c r="F43" s="24">
        <f t="shared" si="19"/>
        <v>32205.64</v>
      </c>
      <c r="G43" s="24">
        <f t="shared" si="20"/>
        <v>37416.97</v>
      </c>
      <c r="H43" s="24">
        <f t="shared" si="21"/>
        <v>42912.849999999991</v>
      </c>
      <c r="I43" s="24">
        <f t="shared" si="22"/>
        <v>48733.929999999993</v>
      </c>
      <c r="J43" s="24">
        <f t="shared" si="23"/>
        <v>54200</v>
      </c>
      <c r="K43" s="24">
        <f t="shared" si="24"/>
        <v>54200</v>
      </c>
      <c r="L43" s="24">
        <f t="shared" si="25"/>
        <v>54200</v>
      </c>
      <c r="M43" s="24">
        <f t="shared" si="26"/>
        <v>54200</v>
      </c>
      <c r="N43" s="24">
        <f t="shared" si="27"/>
        <v>54200</v>
      </c>
      <c r="O43" s="24">
        <f t="shared" si="16"/>
        <v>54200</v>
      </c>
    </row>
    <row r="44" spans="3:15" x14ac:dyDescent="0.4">
      <c r="C44" s="12">
        <v>18</v>
      </c>
      <c r="D44" s="24">
        <f t="shared" si="17"/>
        <v>203950.49599999993</v>
      </c>
      <c r="E44" s="24">
        <f t="shared" si="18"/>
        <v>293909.59999999998</v>
      </c>
      <c r="F44" s="24">
        <f t="shared" si="19"/>
        <v>344664.79999999993</v>
      </c>
      <c r="G44" s="24">
        <f t="shared" si="20"/>
        <v>396970.4</v>
      </c>
      <c r="H44" s="24">
        <f t="shared" si="21"/>
        <v>452131.99999999988</v>
      </c>
      <c r="I44" s="24">
        <f t="shared" si="22"/>
        <v>497420</v>
      </c>
      <c r="J44" s="24">
        <f t="shared" si="23"/>
        <v>497420</v>
      </c>
      <c r="K44" s="24">
        <f t="shared" si="24"/>
        <v>497420</v>
      </c>
      <c r="L44" s="24">
        <f t="shared" si="25"/>
        <v>497420</v>
      </c>
      <c r="M44" s="24">
        <f t="shared" si="26"/>
        <v>497420</v>
      </c>
      <c r="N44" s="24">
        <f t="shared" si="27"/>
        <v>497420</v>
      </c>
      <c r="O44" s="24">
        <f t="shared" si="16"/>
        <v>497420</v>
      </c>
    </row>
    <row r="45" spans="3:15" x14ac:dyDescent="0.4">
      <c r="C45" s="12">
        <v>19</v>
      </c>
      <c r="D45" s="24">
        <f t="shared" si="17"/>
        <v>0</v>
      </c>
      <c r="E45" s="24">
        <f t="shared" si="18"/>
        <v>0</v>
      </c>
      <c r="F45" s="24">
        <f t="shared" si="19"/>
        <v>0</v>
      </c>
      <c r="G45" s="24">
        <f t="shared" si="20"/>
        <v>0</v>
      </c>
      <c r="H45" s="24">
        <f t="shared" si="21"/>
        <v>0</v>
      </c>
      <c r="I45" s="24">
        <f t="shared" si="22"/>
        <v>0</v>
      </c>
      <c r="J45" s="24">
        <f t="shared" si="23"/>
        <v>0</v>
      </c>
      <c r="K45" s="24">
        <f t="shared" si="24"/>
        <v>0</v>
      </c>
      <c r="L45" s="24">
        <f t="shared" si="25"/>
        <v>0</v>
      </c>
      <c r="M45" s="24">
        <f t="shared" si="26"/>
        <v>0</v>
      </c>
      <c r="N45" s="24">
        <f t="shared" si="27"/>
        <v>0</v>
      </c>
      <c r="O45" s="24">
        <f t="shared" si="27"/>
        <v>143469.92879999999</v>
      </c>
    </row>
    <row r="46" spans="3:15" x14ac:dyDescent="0.4">
      <c r="D46" s="28">
        <f>SUM(D26:D45)</f>
        <v>1927064.5955999987</v>
      </c>
      <c r="E46" s="28">
        <f t="shared" ref="E46:O46" si="28">SUM(E26:E45)</f>
        <v>2865253.06</v>
      </c>
      <c r="F46" s="28">
        <f t="shared" si="28"/>
        <v>3394582.28</v>
      </c>
      <c r="G46" s="28">
        <f t="shared" si="28"/>
        <v>3940080.69</v>
      </c>
      <c r="H46" s="28">
        <f t="shared" si="28"/>
        <v>4515364.4499999983</v>
      </c>
      <c r="I46" s="28">
        <f t="shared" si="28"/>
        <v>5003552.21</v>
      </c>
      <c r="J46" s="28">
        <f t="shared" si="28"/>
        <v>5073570</v>
      </c>
      <c r="K46" s="28">
        <f t="shared" si="28"/>
        <v>5110673.5</v>
      </c>
      <c r="L46" s="28">
        <f t="shared" si="28"/>
        <v>5149724.84</v>
      </c>
      <c r="M46" s="28">
        <f t="shared" si="28"/>
        <v>5191110.96</v>
      </c>
      <c r="N46" s="28">
        <f t="shared" si="28"/>
        <v>5222456</v>
      </c>
      <c r="O46" s="28">
        <f t="shared" si="28"/>
        <v>5365926.9287999999</v>
      </c>
    </row>
    <row r="47" spans="3:15" x14ac:dyDescent="0.4">
      <c r="D47" s="18">
        <f>D46/1000000</f>
        <v>1.9270645955999988</v>
      </c>
      <c r="E47" s="18">
        <f t="shared" ref="E47:O47" si="29">E46/1000000</f>
        <v>2.8652530600000001</v>
      </c>
      <c r="F47" s="18">
        <f t="shared" si="29"/>
        <v>3.3945822799999998</v>
      </c>
      <c r="G47" s="18">
        <f t="shared" si="29"/>
        <v>3.9400806899999998</v>
      </c>
      <c r="H47" s="18">
        <f t="shared" si="29"/>
        <v>4.5153644499999981</v>
      </c>
      <c r="I47" s="18">
        <f t="shared" si="29"/>
        <v>5.0035522099999996</v>
      </c>
      <c r="J47" s="18">
        <f t="shared" si="29"/>
        <v>5.0735700000000001</v>
      </c>
      <c r="K47" s="18">
        <f t="shared" si="29"/>
        <v>5.1106734999999999</v>
      </c>
      <c r="L47" s="18">
        <f t="shared" si="29"/>
        <v>5.1497248400000002</v>
      </c>
      <c r="M47" s="18">
        <f t="shared" si="29"/>
        <v>5.1911109599999996</v>
      </c>
      <c r="N47" s="18">
        <f t="shared" si="29"/>
        <v>5.2224560000000002</v>
      </c>
      <c r="O47" s="18">
        <f t="shared" si="29"/>
        <v>5.3659269287999996</v>
      </c>
    </row>
    <row r="48" spans="3:15" x14ac:dyDescent="0.4">
      <c r="D48" s="18"/>
    </row>
    <row r="49" spans="4:9" x14ac:dyDescent="0.4">
      <c r="D49" s="34" t="s">
        <v>43</v>
      </c>
      <c r="E49" s="29"/>
      <c r="F49" s="29"/>
      <c r="G49" s="29"/>
      <c r="H49" s="34">
        <f>SUM(E46:O46)</f>
        <v>50832294.918800004</v>
      </c>
      <c r="I49" s="34">
        <f>H49/1000000</f>
        <v>50.832294918800002</v>
      </c>
    </row>
  </sheetData>
  <mergeCells count="4">
    <mergeCell ref="A2:B2"/>
    <mergeCell ref="E2:F2"/>
    <mergeCell ref="C25:C26"/>
    <mergeCell ref="D25:O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Transportowy Dozor Techniczny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Marciniszyn</dc:creator>
  <cp:lastModifiedBy>Krasowski Michał</cp:lastModifiedBy>
  <dcterms:created xsi:type="dcterms:W3CDTF">2026-02-13T13:35:56Z</dcterms:created>
  <dcterms:modified xsi:type="dcterms:W3CDTF">2026-06-24T13:52:05Z</dcterms:modified>
</cp:coreProperties>
</file>