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rasowski\Desktop\a\"/>
    </mc:Choice>
  </mc:AlternateContent>
  <xr:revisionPtr revIDLastSave="0" documentId="8_{A0C779F6-77B9-4DC2-960A-BDDB03E76FB3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Arkusz1" sheetId="1" r:id="rId1"/>
    <sheet name="Arkusz2" sheetId="2" r:id="rId2"/>
  </sheets>
  <definedNames>
    <definedName name="_xlnm.Print_Titles" localSheetId="0">Arkusz1!$2:$3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  <c r="D4" i="1"/>
  <c r="C105" i="1" l="1"/>
  <c r="D105" i="1"/>
  <c r="E105" i="1"/>
  <c r="F105" i="1"/>
  <c r="G105" i="1"/>
  <c r="H105" i="1"/>
  <c r="I105" i="1"/>
  <c r="J105" i="1"/>
  <c r="K105" i="1"/>
  <c r="L105" i="1"/>
  <c r="B105" i="1"/>
  <c r="M100" i="1"/>
  <c r="C100" i="1"/>
  <c r="D100" i="1"/>
  <c r="E100" i="1"/>
  <c r="F100" i="1"/>
  <c r="G100" i="1"/>
  <c r="H100" i="1"/>
  <c r="I100" i="1"/>
  <c r="J100" i="1"/>
  <c r="K100" i="1"/>
  <c r="L100" i="1"/>
  <c r="B100" i="1"/>
  <c r="M50" i="1"/>
  <c r="C109" i="1" l="1"/>
  <c r="D109" i="1"/>
  <c r="E109" i="1"/>
  <c r="F109" i="1"/>
  <c r="G109" i="1"/>
  <c r="H109" i="1"/>
  <c r="I109" i="1"/>
  <c r="J109" i="1"/>
  <c r="K109" i="1"/>
  <c r="L109" i="1"/>
  <c r="B109" i="1"/>
  <c r="C108" i="1"/>
  <c r="D108" i="1"/>
  <c r="E108" i="1"/>
  <c r="F108" i="1"/>
  <c r="G108" i="1"/>
  <c r="H108" i="1"/>
  <c r="I108" i="1"/>
  <c r="J108" i="1"/>
  <c r="K108" i="1"/>
  <c r="L108" i="1"/>
  <c r="B108" i="1"/>
  <c r="C107" i="1"/>
  <c r="D107" i="1"/>
  <c r="E107" i="1"/>
  <c r="F107" i="1"/>
  <c r="G107" i="1"/>
  <c r="H107" i="1"/>
  <c r="I107" i="1"/>
  <c r="J107" i="1"/>
  <c r="K107" i="1"/>
  <c r="L107" i="1"/>
  <c r="B107" i="1"/>
  <c r="C106" i="1"/>
  <c r="D106" i="1"/>
  <c r="E106" i="1"/>
  <c r="F106" i="1"/>
  <c r="G106" i="1"/>
  <c r="H106" i="1"/>
  <c r="I106" i="1"/>
  <c r="J106" i="1"/>
  <c r="K106" i="1"/>
  <c r="L106" i="1"/>
  <c r="B106" i="1"/>
  <c r="C104" i="1"/>
  <c r="D104" i="1"/>
  <c r="E104" i="1"/>
  <c r="F104" i="1"/>
  <c r="G104" i="1"/>
  <c r="H104" i="1"/>
  <c r="I104" i="1"/>
  <c r="J104" i="1"/>
  <c r="K104" i="1"/>
  <c r="L104" i="1"/>
  <c r="B104" i="1"/>
  <c r="C40" i="1" l="1"/>
  <c r="D40" i="1"/>
  <c r="E40" i="1"/>
  <c r="F40" i="1"/>
  <c r="G40" i="1"/>
  <c r="H40" i="1"/>
  <c r="I40" i="1"/>
  <c r="J40" i="1"/>
  <c r="K40" i="1"/>
  <c r="L40" i="1"/>
  <c r="B40" i="1"/>
  <c r="C98" i="1"/>
  <c r="D98" i="1"/>
  <c r="E98" i="1"/>
  <c r="F98" i="1"/>
  <c r="G98" i="1"/>
  <c r="H98" i="1"/>
  <c r="I98" i="1"/>
  <c r="J98" i="1"/>
  <c r="K98" i="1"/>
  <c r="L98" i="1"/>
  <c r="B98" i="1"/>
  <c r="C97" i="1"/>
  <c r="D97" i="1"/>
  <c r="E97" i="1"/>
  <c r="F97" i="1"/>
  <c r="G97" i="1"/>
  <c r="H97" i="1"/>
  <c r="I97" i="1"/>
  <c r="J97" i="1"/>
  <c r="K97" i="1"/>
  <c r="L97" i="1"/>
  <c r="B97" i="1"/>
  <c r="C96" i="1"/>
  <c r="D96" i="1"/>
  <c r="E96" i="1"/>
  <c r="F96" i="1"/>
  <c r="G96" i="1"/>
  <c r="H96" i="1"/>
  <c r="I96" i="1"/>
  <c r="J96" i="1"/>
  <c r="K96" i="1"/>
  <c r="L96" i="1"/>
  <c r="B96" i="1"/>
  <c r="C95" i="1"/>
  <c r="D95" i="1"/>
  <c r="E95" i="1"/>
  <c r="F95" i="1"/>
  <c r="G95" i="1"/>
  <c r="H95" i="1"/>
  <c r="I95" i="1"/>
  <c r="J95" i="1"/>
  <c r="K95" i="1"/>
  <c r="L95" i="1"/>
  <c r="B95" i="1"/>
  <c r="C93" i="1"/>
  <c r="D93" i="1"/>
  <c r="E93" i="1"/>
  <c r="F93" i="1"/>
  <c r="G93" i="1"/>
  <c r="H93" i="1"/>
  <c r="I93" i="1"/>
  <c r="J93" i="1"/>
  <c r="K93" i="1"/>
  <c r="L93" i="1"/>
  <c r="B93" i="1"/>
  <c r="C125" i="1" l="1"/>
  <c r="D125" i="1"/>
  <c r="E125" i="1"/>
  <c r="F125" i="1"/>
  <c r="G125" i="1"/>
  <c r="H125" i="1"/>
  <c r="I125" i="1"/>
  <c r="J125" i="1"/>
  <c r="K125" i="1"/>
  <c r="L125" i="1"/>
  <c r="B125" i="1"/>
  <c r="C91" i="1"/>
  <c r="D91" i="1"/>
  <c r="E91" i="1"/>
  <c r="F91" i="1"/>
  <c r="G91" i="1"/>
  <c r="H91" i="1"/>
  <c r="I91" i="1"/>
  <c r="J91" i="1"/>
  <c r="K91" i="1"/>
  <c r="L91" i="1"/>
  <c r="B91" i="1"/>
  <c r="C84" i="1"/>
  <c r="D84" i="1"/>
  <c r="E84" i="1"/>
  <c r="F84" i="1"/>
  <c r="G84" i="1"/>
  <c r="H84" i="1"/>
  <c r="I84" i="1"/>
  <c r="J84" i="1"/>
  <c r="K84" i="1"/>
  <c r="L84" i="1"/>
  <c r="B84" i="1"/>
  <c r="M84" i="1" s="1"/>
  <c r="C77" i="1"/>
  <c r="D77" i="1"/>
  <c r="E77" i="1"/>
  <c r="F77" i="1"/>
  <c r="G77" i="1"/>
  <c r="H77" i="1"/>
  <c r="I77" i="1"/>
  <c r="J77" i="1"/>
  <c r="K77" i="1"/>
  <c r="L77" i="1"/>
  <c r="B77" i="1"/>
  <c r="C70" i="1"/>
  <c r="D70" i="1"/>
  <c r="E70" i="1"/>
  <c r="F70" i="1"/>
  <c r="G70" i="1"/>
  <c r="H70" i="1"/>
  <c r="I70" i="1"/>
  <c r="J70" i="1"/>
  <c r="K70" i="1"/>
  <c r="L70" i="1"/>
  <c r="B70" i="1"/>
  <c r="M70" i="1" l="1"/>
  <c r="M77" i="1"/>
  <c r="M91" i="1"/>
  <c r="M98" i="1"/>
  <c r="M109" i="1"/>
  <c r="M125" i="1" s="1"/>
  <c r="M48" i="1"/>
  <c r="M39" i="1" l="1"/>
  <c r="M30" i="1" l="1"/>
  <c r="M21" i="1" l="1"/>
  <c r="M12" i="1" l="1"/>
  <c r="C128" i="1" l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B129" i="1"/>
  <c r="B128" i="1"/>
  <c r="C94" i="1" l="1"/>
  <c r="D94" i="1"/>
  <c r="E94" i="1"/>
  <c r="F94" i="1"/>
  <c r="G94" i="1"/>
  <c r="H94" i="1"/>
  <c r="I94" i="1"/>
  <c r="J94" i="1"/>
  <c r="K94" i="1"/>
  <c r="L94" i="1"/>
  <c r="B66" i="1"/>
  <c r="C99" i="1"/>
  <c r="D99" i="1"/>
  <c r="E99" i="1"/>
  <c r="F99" i="1"/>
  <c r="G99" i="1"/>
  <c r="H99" i="1"/>
  <c r="I99" i="1"/>
  <c r="J99" i="1"/>
  <c r="K99" i="1"/>
  <c r="L99" i="1"/>
  <c r="B99" i="1"/>
  <c r="M49" i="1"/>
  <c r="M99" i="1" l="1"/>
  <c r="C113" i="1"/>
  <c r="D113" i="1"/>
  <c r="E113" i="1"/>
  <c r="F113" i="1"/>
  <c r="G113" i="1"/>
  <c r="H113" i="1"/>
  <c r="I113" i="1"/>
  <c r="J113" i="1"/>
  <c r="K113" i="1"/>
  <c r="L113" i="1"/>
  <c r="B113" i="1"/>
  <c r="C83" i="1"/>
  <c r="D83" i="1"/>
  <c r="E83" i="1"/>
  <c r="F83" i="1"/>
  <c r="G83" i="1"/>
  <c r="H83" i="1"/>
  <c r="I83" i="1"/>
  <c r="J83" i="1"/>
  <c r="K83" i="1"/>
  <c r="L83" i="1"/>
  <c r="B83" i="1"/>
  <c r="C82" i="1"/>
  <c r="D82" i="1"/>
  <c r="E82" i="1"/>
  <c r="F82" i="1"/>
  <c r="G82" i="1"/>
  <c r="H82" i="1"/>
  <c r="I82" i="1"/>
  <c r="J82" i="1"/>
  <c r="K82" i="1"/>
  <c r="L82" i="1"/>
  <c r="B82" i="1"/>
  <c r="C81" i="1"/>
  <c r="D81" i="1"/>
  <c r="E81" i="1"/>
  <c r="F81" i="1"/>
  <c r="G81" i="1"/>
  <c r="H81" i="1"/>
  <c r="I81" i="1"/>
  <c r="J81" i="1"/>
  <c r="K81" i="1"/>
  <c r="L81" i="1"/>
  <c r="B81" i="1"/>
  <c r="C80" i="1"/>
  <c r="D80" i="1"/>
  <c r="E80" i="1"/>
  <c r="F80" i="1"/>
  <c r="G80" i="1"/>
  <c r="H80" i="1"/>
  <c r="I80" i="1"/>
  <c r="J80" i="1"/>
  <c r="K80" i="1"/>
  <c r="L80" i="1"/>
  <c r="B80" i="1"/>
  <c r="C79" i="1"/>
  <c r="D79" i="1"/>
  <c r="E79" i="1"/>
  <c r="F79" i="1"/>
  <c r="G79" i="1"/>
  <c r="H79" i="1"/>
  <c r="I79" i="1"/>
  <c r="J79" i="1"/>
  <c r="K79" i="1"/>
  <c r="L79" i="1"/>
  <c r="B79" i="1"/>
  <c r="M57" i="1"/>
  <c r="M23" i="1"/>
  <c r="M24" i="1"/>
  <c r="M25" i="1"/>
  <c r="M26" i="1"/>
  <c r="M27" i="1"/>
  <c r="M28" i="1"/>
  <c r="M29" i="1"/>
  <c r="C22" i="1"/>
  <c r="C78" i="1" s="1"/>
  <c r="D22" i="1"/>
  <c r="D78" i="1" s="1"/>
  <c r="E22" i="1"/>
  <c r="E78" i="1" s="1"/>
  <c r="F22" i="1"/>
  <c r="F78" i="1" s="1"/>
  <c r="G22" i="1"/>
  <c r="G78" i="1" s="1"/>
  <c r="H22" i="1"/>
  <c r="H78" i="1" s="1"/>
  <c r="I22" i="1"/>
  <c r="I78" i="1" s="1"/>
  <c r="J22" i="1"/>
  <c r="J78" i="1" s="1"/>
  <c r="K22" i="1"/>
  <c r="K78" i="1" s="1"/>
  <c r="L22" i="1"/>
  <c r="L78" i="1" s="1"/>
  <c r="B22" i="1"/>
  <c r="M52" i="1"/>
  <c r="M53" i="1"/>
  <c r="M41" i="1"/>
  <c r="M42" i="1"/>
  <c r="M43" i="1"/>
  <c r="M44" i="1"/>
  <c r="M45" i="1"/>
  <c r="M46" i="1"/>
  <c r="M47" i="1"/>
  <c r="M32" i="1"/>
  <c r="M33" i="1"/>
  <c r="M34" i="1"/>
  <c r="M35" i="1"/>
  <c r="M36" i="1"/>
  <c r="M37" i="1"/>
  <c r="M38" i="1"/>
  <c r="M14" i="1"/>
  <c r="M15" i="1"/>
  <c r="M16" i="1"/>
  <c r="M17" i="1"/>
  <c r="M18" i="1"/>
  <c r="M19" i="1"/>
  <c r="M20" i="1"/>
  <c r="M5" i="1"/>
  <c r="M6" i="1"/>
  <c r="M7" i="1"/>
  <c r="M8" i="1"/>
  <c r="M9" i="1"/>
  <c r="M10" i="1"/>
  <c r="M11" i="1"/>
  <c r="B94" i="1"/>
  <c r="M81" i="1" l="1"/>
  <c r="M83" i="1"/>
  <c r="M22" i="1"/>
  <c r="M79" i="1"/>
  <c r="M80" i="1"/>
  <c r="M82" i="1"/>
  <c r="B78" i="1"/>
  <c r="M78" i="1" s="1"/>
  <c r="D31" i="1" l="1"/>
  <c r="E31" i="1"/>
  <c r="G31" i="1"/>
  <c r="H31" i="1"/>
  <c r="I31" i="1"/>
  <c r="J31" i="1"/>
  <c r="K31" i="1"/>
  <c r="L31" i="1"/>
  <c r="B92" i="1" l="1"/>
  <c r="M40" i="1" l="1"/>
  <c r="B51" i="1" l="1"/>
  <c r="H130" i="1" l="1"/>
  <c r="M128" i="1"/>
  <c r="C130" i="1"/>
  <c r="L130" i="1"/>
  <c r="E130" i="1"/>
  <c r="D130" i="1"/>
  <c r="G130" i="1"/>
  <c r="F130" i="1"/>
  <c r="K130" i="1"/>
  <c r="J130" i="1"/>
  <c r="I130" i="1"/>
  <c r="B130" i="1"/>
  <c r="M129" i="1"/>
  <c r="C76" i="1"/>
  <c r="D76" i="1"/>
  <c r="E76" i="1"/>
  <c r="F76" i="1"/>
  <c r="G76" i="1"/>
  <c r="H76" i="1"/>
  <c r="I76" i="1"/>
  <c r="J76" i="1"/>
  <c r="K76" i="1"/>
  <c r="L76" i="1"/>
  <c r="B76" i="1"/>
  <c r="C2" i="2"/>
  <c r="C3" i="2" s="1"/>
  <c r="D2" i="2"/>
  <c r="D3" i="2" s="1"/>
  <c r="E2" i="2"/>
  <c r="E3" i="2" s="1"/>
  <c r="F2" i="2"/>
  <c r="F3" i="2" s="1"/>
  <c r="G2" i="2"/>
  <c r="G3" i="2" s="1"/>
  <c r="H2" i="2"/>
  <c r="H3" i="2" s="1"/>
  <c r="I2" i="2"/>
  <c r="I3" i="2" s="1"/>
  <c r="J2" i="2"/>
  <c r="J3" i="2" s="1"/>
  <c r="K2" i="2"/>
  <c r="K3" i="2" s="1"/>
  <c r="B2" i="2"/>
  <c r="B3" i="2" s="1"/>
  <c r="M76" i="1" l="1"/>
  <c r="M130" i="1"/>
  <c r="C65" i="1"/>
  <c r="D65" i="1"/>
  <c r="E65" i="1"/>
  <c r="F65" i="1"/>
  <c r="G65" i="1"/>
  <c r="H65" i="1"/>
  <c r="I65" i="1"/>
  <c r="J65" i="1"/>
  <c r="K65" i="1"/>
  <c r="L65" i="1"/>
  <c r="B65" i="1"/>
  <c r="C51" i="1"/>
  <c r="D51" i="1"/>
  <c r="E51" i="1"/>
  <c r="F51" i="1"/>
  <c r="G51" i="1"/>
  <c r="H51" i="1"/>
  <c r="I51" i="1"/>
  <c r="J51" i="1"/>
  <c r="K51" i="1"/>
  <c r="L51" i="1"/>
  <c r="M60" i="1"/>
  <c r="M59" i="1"/>
  <c r="M58" i="1"/>
  <c r="M55" i="1"/>
  <c r="M56" i="1"/>
  <c r="M54" i="1"/>
  <c r="M62" i="1"/>
  <c r="M61" i="1"/>
  <c r="M51" i="1" l="1"/>
  <c r="M94" i="1"/>
  <c r="M115" i="1" l="1"/>
  <c r="M116" i="1"/>
  <c r="M114" i="1"/>
  <c r="M112" i="1"/>
  <c r="C124" i="1"/>
  <c r="D124" i="1"/>
  <c r="E124" i="1"/>
  <c r="F124" i="1"/>
  <c r="G124" i="1"/>
  <c r="H124" i="1"/>
  <c r="I124" i="1"/>
  <c r="J124" i="1"/>
  <c r="K124" i="1"/>
  <c r="L124" i="1"/>
  <c r="C123" i="1"/>
  <c r="D123" i="1"/>
  <c r="E123" i="1"/>
  <c r="F123" i="1"/>
  <c r="G123" i="1"/>
  <c r="H123" i="1"/>
  <c r="I123" i="1"/>
  <c r="J123" i="1"/>
  <c r="K123" i="1"/>
  <c r="L123" i="1"/>
  <c r="B123" i="1"/>
  <c r="C122" i="1"/>
  <c r="D122" i="1"/>
  <c r="E122" i="1"/>
  <c r="F122" i="1"/>
  <c r="G122" i="1"/>
  <c r="H122" i="1"/>
  <c r="I122" i="1"/>
  <c r="J122" i="1"/>
  <c r="K122" i="1"/>
  <c r="L122" i="1"/>
  <c r="B122" i="1"/>
  <c r="C88" i="1"/>
  <c r="D88" i="1"/>
  <c r="E88" i="1"/>
  <c r="F88" i="1"/>
  <c r="G88" i="1"/>
  <c r="H88" i="1"/>
  <c r="I88" i="1"/>
  <c r="J88" i="1"/>
  <c r="K88" i="1"/>
  <c r="L88" i="1"/>
  <c r="C89" i="1"/>
  <c r="D89" i="1"/>
  <c r="E89" i="1"/>
  <c r="F89" i="1"/>
  <c r="G89" i="1"/>
  <c r="H89" i="1"/>
  <c r="I89" i="1"/>
  <c r="J89" i="1"/>
  <c r="K89" i="1"/>
  <c r="L89" i="1"/>
  <c r="C90" i="1"/>
  <c r="D90" i="1"/>
  <c r="E90" i="1"/>
  <c r="F90" i="1"/>
  <c r="G90" i="1"/>
  <c r="H90" i="1"/>
  <c r="I90" i="1"/>
  <c r="J90" i="1"/>
  <c r="K90" i="1"/>
  <c r="L90" i="1"/>
  <c r="B90" i="1"/>
  <c r="B89" i="1"/>
  <c r="B88" i="1"/>
  <c r="C87" i="1"/>
  <c r="D87" i="1"/>
  <c r="E87" i="1"/>
  <c r="F87" i="1"/>
  <c r="G87" i="1"/>
  <c r="H87" i="1"/>
  <c r="I87" i="1"/>
  <c r="J87" i="1"/>
  <c r="K87" i="1"/>
  <c r="L87" i="1"/>
  <c r="B87" i="1"/>
  <c r="C75" i="1"/>
  <c r="D75" i="1"/>
  <c r="E75" i="1"/>
  <c r="F75" i="1"/>
  <c r="G75" i="1"/>
  <c r="H75" i="1"/>
  <c r="I75" i="1"/>
  <c r="J75" i="1"/>
  <c r="K75" i="1"/>
  <c r="L75" i="1"/>
  <c r="B75" i="1"/>
  <c r="C74" i="1"/>
  <c r="D74" i="1"/>
  <c r="E74" i="1"/>
  <c r="F74" i="1"/>
  <c r="G74" i="1"/>
  <c r="H74" i="1"/>
  <c r="I74" i="1"/>
  <c r="J74" i="1"/>
  <c r="K74" i="1"/>
  <c r="L74" i="1"/>
  <c r="B74" i="1"/>
  <c r="C73" i="1"/>
  <c r="D73" i="1"/>
  <c r="E73" i="1"/>
  <c r="F73" i="1"/>
  <c r="G73" i="1"/>
  <c r="H73" i="1"/>
  <c r="I73" i="1"/>
  <c r="J73" i="1"/>
  <c r="K73" i="1"/>
  <c r="L73" i="1"/>
  <c r="B73" i="1"/>
  <c r="C72" i="1"/>
  <c r="D72" i="1"/>
  <c r="E72" i="1"/>
  <c r="F72" i="1"/>
  <c r="G72" i="1"/>
  <c r="H72" i="1"/>
  <c r="I72" i="1"/>
  <c r="J72" i="1"/>
  <c r="K72" i="1"/>
  <c r="L72" i="1"/>
  <c r="B72" i="1"/>
  <c r="C69" i="1"/>
  <c r="D69" i="1"/>
  <c r="E69" i="1"/>
  <c r="F69" i="1"/>
  <c r="G69" i="1"/>
  <c r="H69" i="1"/>
  <c r="I69" i="1"/>
  <c r="J69" i="1"/>
  <c r="K69" i="1"/>
  <c r="L69" i="1"/>
  <c r="B69" i="1"/>
  <c r="C68" i="1"/>
  <c r="D68" i="1"/>
  <c r="E68" i="1"/>
  <c r="F68" i="1"/>
  <c r="G68" i="1"/>
  <c r="H68" i="1"/>
  <c r="I68" i="1"/>
  <c r="J68" i="1"/>
  <c r="K68" i="1"/>
  <c r="L68" i="1"/>
  <c r="B68" i="1"/>
  <c r="C67" i="1"/>
  <c r="D67" i="1"/>
  <c r="E67" i="1"/>
  <c r="F67" i="1"/>
  <c r="G67" i="1"/>
  <c r="H67" i="1"/>
  <c r="I67" i="1"/>
  <c r="J67" i="1"/>
  <c r="K67" i="1"/>
  <c r="L67" i="1"/>
  <c r="B67" i="1"/>
  <c r="C66" i="1"/>
  <c r="D66" i="1"/>
  <c r="E66" i="1"/>
  <c r="F66" i="1"/>
  <c r="G66" i="1"/>
  <c r="H66" i="1"/>
  <c r="I66" i="1"/>
  <c r="J66" i="1"/>
  <c r="K66" i="1"/>
  <c r="L66" i="1"/>
  <c r="C31" i="1"/>
  <c r="C85" i="1" s="1"/>
  <c r="D85" i="1"/>
  <c r="E85" i="1"/>
  <c r="F31" i="1"/>
  <c r="F85" i="1" s="1"/>
  <c r="G85" i="1"/>
  <c r="H85" i="1"/>
  <c r="I85" i="1"/>
  <c r="J85" i="1"/>
  <c r="K85" i="1"/>
  <c r="L85" i="1"/>
  <c r="B31" i="1"/>
  <c r="B85" i="1" s="1"/>
  <c r="C13" i="1"/>
  <c r="D13" i="1"/>
  <c r="D3" i="1" s="1"/>
  <c r="E13" i="1"/>
  <c r="F13" i="1"/>
  <c r="G13" i="1"/>
  <c r="H13" i="1"/>
  <c r="I13" i="1"/>
  <c r="J13" i="1"/>
  <c r="K13" i="1"/>
  <c r="L13" i="1"/>
  <c r="L3" i="1" s="1"/>
  <c r="B13" i="1"/>
  <c r="C86" i="1"/>
  <c r="D86" i="1"/>
  <c r="E86" i="1"/>
  <c r="F86" i="1"/>
  <c r="G86" i="1"/>
  <c r="H86" i="1"/>
  <c r="I86" i="1"/>
  <c r="J86" i="1"/>
  <c r="K86" i="1"/>
  <c r="L86" i="1"/>
  <c r="B86" i="1"/>
  <c r="C4" i="1"/>
  <c r="E4" i="1"/>
  <c r="F4" i="1"/>
  <c r="F3" i="1" s="1"/>
  <c r="G4" i="1"/>
  <c r="H4" i="1"/>
  <c r="I4" i="1"/>
  <c r="J4" i="1"/>
  <c r="K4" i="1"/>
  <c r="L4" i="1"/>
  <c r="L92" i="1"/>
  <c r="K92" i="1"/>
  <c r="J92" i="1"/>
  <c r="I92" i="1"/>
  <c r="H92" i="1"/>
  <c r="G92" i="1"/>
  <c r="F92" i="1"/>
  <c r="E92" i="1"/>
  <c r="D92" i="1"/>
  <c r="G3" i="1" l="1"/>
  <c r="K3" i="1"/>
  <c r="E3" i="1"/>
  <c r="J3" i="1"/>
  <c r="J63" i="1" s="1"/>
  <c r="I3" i="1"/>
  <c r="I63" i="1" s="1"/>
  <c r="H3" i="1"/>
  <c r="H63" i="1" s="1"/>
  <c r="C3" i="1"/>
  <c r="C63" i="1" s="1"/>
  <c r="B71" i="1"/>
  <c r="B3" i="1"/>
  <c r="B63" i="1" s="1"/>
  <c r="O3" i="1"/>
  <c r="F63" i="1"/>
  <c r="E63" i="1"/>
  <c r="D63" i="1"/>
  <c r="G63" i="1"/>
  <c r="B103" i="1"/>
  <c r="B102" i="1" s="1"/>
  <c r="L71" i="1"/>
  <c r="L63" i="1"/>
  <c r="K71" i="1"/>
  <c r="K63" i="1"/>
  <c r="J71" i="1"/>
  <c r="I71" i="1"/>
  <c r="H71" i="1"/>
  <c r="G71" i="1"/>
  <c r="F71" i="1"/>
  <c r="E71" i="1"/>
  <c r="D71" i="1"/>
  <c r="C71" i="1"/>
  <c r="L103" i="1"/>
  <c r="K103" i="1"/>
  <c r="J103" i="1"/>
  <c r="J102" i="1" s="1"/>
  <c r="I103" i="1"/>
  <c r="I102" i="1" s="1"/>
  <c r="H103" i="1"/>
  <c r="G103" i="1"/>
  <c r="F103" i="1"/>
  <c r="E103" i="1"/>
  <c r="D103" i="1"/>
  <c r="D102" i="1" s="1"/>
  <c r="C103" i="1"/>
  <c r="C102" i="1" s="1"/>
  <c r="M90" i="1"/>
  <c r="M72" i="1"/>
  <c r="M74" i="1"/>
  <c r="M87" i="1"/>
  <c r="M73" i="1"/>
  <c r="M75" i="1"/>
  <c r="M88" i="1"/>
  <c r="M89" i="1"/>
  <c r="B110" i="1"/>
  <c r="L110" i="1"/>
  <c r="I110" i="1"/>
  <c r="C110" i="1"/>
  <c r="B64" i="1"/>
  <c r="G110" i="1"/>
  <c r="D64" i="1"/>
  <c r="C64" i="1"/>
  <c r="M4" i="1"/>
  <c r="I64" i="1"/>
  <c r="H64" i="1"/>
  <c r="G64" i="1"/>
  <c r="C92" i="1"/>
  <c r="M92" i="1" s="1"/>
  <c r="K64" i="1"/>
  <c r="E64" i="1"/>
  <c r="J110" i="1"/>
  <c r="D110" i="1"/>
  <c r="K110" i="1"/>
  <c r="J121" i="1"/>
  <c r="F110" i="1"/>
  <c r="E110" i="1"/>
  <c r="H110" i="1"/>
  <c r="I121" i="1"/>
  <c r="C121" i="1"/>
  <c r="H120" i="1"/>
  <c r="H121" i="1"/>
  <c r="F121" i="1"/>
  <c r="L121" i="1"/>
  <c r="K121" i="1"/>
  <c r="E121" i="1"/>
  <c r="M111" i="1"/>
  <c r="M113" i="1"/>
  <c r="C120" i="1"/>
  <c r="I120" i="1"/>
  <c r="B121" i="1"/>
  <c r="M108" i="1"/>
  <c r="M124" i="1" s="1"/>
  <c r="M93" i="1"/>
  <c r="M86" i="1"/>
  <c r="M105" i="1"/>
  <c r="B120" i="1"/>
  <c r="D121" i="1"/>
  <c r="B124" i="1"/>
  <c r="G120" i="1"/>
  <c r="G121" i="1"/>
  <c r="M95" i="1"/>
  <c r="M97" i="1"/>
  <c r="M96" i="1"/>
  <c r="M69" i="1"/>
  <c r="M107" i="1"/>
  <c r="M123" i="1" s="1"/>
  <c r="M68" i="1"/>
  <c r="L120" i="1"/>
  <c r="F120" i="1"/>
  <c r="K120" i="1"/>
  <c r="E120" i="1"/>
  <c r="D120" i="1"/>
  <c r="J120" i="1"/>
  <c r="J64" i="1"/>
  <c r="L64" i="1"/>
  <c r="F64" i="1"/>
  <c r="M106" i="1"/>
  <c r="M85" i="1"/>
  <c r="M67" i="1"/>
  <c r="M66" i="1"/>
  <c r="M31" i="1"/>
  <c r="M13" i="1"/>
  <c r="J119" i="1" l="1"/>
  <c r="B119" i="1"/>
  <c r="L119" i="1"/>
  <c r="L102" i="1"/>
  <c r="L118" i="1" s="1"/>
  <c r="K119" i="1"/>
  <c r="K102" i="1"/>
  <c r="K118" i="1" s="1"/>
  <c r="H119" i="1"/>
  <c r="H102" i="1"/>
  <c r="H118" i="1" s="1"/>
  <c r="F119" i="1"/>
  <c r="F102" i="1"/>
  <c r="F118" i="1" s="1"/>
  <c r="E119" i="1"/>
  <c r="E102" i="1"/>
  <c r="E118" i="1" s="1"/>
  <c r="G119" i="1"/>
  <c r="G102" i="1"/>
  <c r="G118" i="1" s="1"/>
  <c r="M71" i="1"/>
  <c r="M3" i="1"/>
  <c r="M63" i="1" s="1"/>
  <c r="M65" i="1"/>
  <c r="M121" i="1"/>
  <c r="M110" i="1"/>
  <c r="J118" i="1"/>
  <c r="M64" i="1"/>
  <c r="M104" i="1"/>
  <c r="M120" i="1" s="1"/>
  <c r="B118" i="1"/>
  <c r="I118" i="1"/>
  <c r="I119" i="1"/>
  <c r="M103" i="1"/>
  <c r="D118" i="1"/>
  <c r="D119" i="1"/>
  <c r="C118" i="1"/>
  <c r="C119" i="1"/>
  <c r="M122" i="1"/>
  <c r="M119" i="1" l="1"/>
  <c r="M102" i="1"/>
  <c r="M118" i="1" s="1"/>
</calcChain>
</file>

<file path=xl/sharedStrings.xml><?xml version="1.0" encoding="utf-8"?>
<sst xmlns="http://schemas.openxmlformats.org/spreadsheetml/2006/main" count="132" uniqueCount="112">
  <si>
    <t>6 OSR</t>
  </si>
  <si>
    <t>Łącznie</t>
  </si>
  <si>
    <t>Dochody ogółem</t>
  </si>
  <si>
    <t>Budżet państwa z tyt. rozpatrywania skarg</t>
  </si>
  <si>
    <t>wpływ z tytułu PIT od nowych pracowników TDT z tytułu rozpatrywania skarg</t>
  </si>
  <si>
    <t>wpływ z 30% zysku TDT z tytułu rozpatrywania skarg</t>
  </si>
  <si>
    <t>TDT wpływy z tytułu rozpatrywania skarg</t>
  </si>
  <si>
    <t>NFZ z tytułu rozpatrywania skarg</t>
  </si>
  <si>
    <t>FUS z tytułu rozpatrywania skarg</t>
  </si>
  <si>
    <t>FP z tytułu rozpatrywania skarg</t>
  </si>
  <si>
    <t>Budżet państwa z tyt. szkoleń i egzaminów diagnostów</t>
  </si>
  <si>
    <t>wpływ z 30% zysku TDT z tytułu szkoleń i egzaminów diagnostów</t>
  </si>
  <si>
    <t>JST z tytułu szkoleń i egzaminów diagnostów</t>
  </si>
  <si>
    <t>TDT wpływy z tytułu szkoleń i egzaminów diagnostów</t>
  </si>
  <si>
    <t>Budżet państwa z tyt. uznania świadectw</t>
  </si>
  <si>
    <t>wpływ z 30% zysku TDT z tytułu uznania świadectw</t>
  </si>
  <si>
    <t>JST z tytułu uznania świadectw</t>
  </si>
  <si>
    <t>TDT wpływy z tytułu uznania świadectw</t>
  </si>
  <si>
    <t>NFZ z tytułu uznania świadectw</t>
  </si>
  <si>
    <t>FUS z tytułu uznania świadectw</t>
  </si>
  <si>
    <t>FP z tytułu uznania świadectw</t>
  </si>
  <si>
    <t>wpływ 30% zysku TDT z tytułu nadzoru rynku</t>
  </si>
  <si>
    <t>TDT wpływ z opłat z tytułu nadzoru rynku</t>
  </si>
  <si>
    <t>Wydatki ogółem</t>
  </si>
  <si>
    <t>TDT z tytułu rozpatrywania skarg</t>
  </si>
  <si>
    <t>TDT z tytułu szkoleń i egzaminów diagnostów</t>
  </si>
  <si>
    <t>TDT z tytułu uznania świadectw</t>
  </si>
  <si>
    <t>TDT z tytułu nadzoru rynku</t>
  </si>
  <si>
    <t>Saldo ogółem</t>
  </si>
  <si>
    <t>Saldo budżet państwa z tyt. rozpatrywania skarg</t>
  </si>
  <si>
    <t>Saldo JST z tytułu rozpatrywania skarg przez TDT</t>
  </si>
  <si>
    <t>Saldo TDT z tytułu rozpatrywania skarg</t>
  </si>
  <si>
    <t>Saldo NFZ z tytułu rozpatrywania skarg</t>
  </si>
  <si>
    <t>Saldo FUS z tytułu rozpatrywania skarg</t>
  </si>
  <si>
    <t>Saldo FP z tytułu rozpatrywania skarg</t>
  </si>
  <si>
    <t>Saldo TDT z tytułu szkoleń i egzaminów diagnostów</t>
  </si>
  <si>
    <t>Saldo NFZ z tyt. szkoleń i egzaminów diagnostów</t>
  </si>
  <si>
    <t>Saldo FUS z tytułu szkoleń i egzaminów diagnostów</t>
  </si>
  <si>
    <t>Saldo FP z tytułu szkoleń i egzaminów diagnostów</t>
  </si>
  <si>
    <t>Saldo budżet państwa z tyt. uznania świadectw</t>
  </si>
  <si>
    <t>Saldo JST z tytułu uznania świadectw</t>
  </si>
  <si>
    <t>Saldo TDT z tytułu uznania świadectw</t>
  </si>
  <si>
    <t>Saldo NFZ z tytułu uznania świadectw</t>
  </si>
  <si>
    <t>Saldo FUS z tytułu uznania świadectw</t>
  </si>
  <si>
    <t>Saldo FP z tytułu uznania świadectw</t>
  </si>
  <si>
    <t>Saldo JST z tytułu nadzoru rynku</t>
  </si>
  <si>
    <t>Saldo TDT z tytułu nadzoru rynku</t>
  </si>
  <si>
    <t>Saldo NFZ z tytułu nadzoru rynku</t>
  </si>
  <si>
    <t>Saldo FUS z tytułu nadzoru rynku</t>
  </si>
  <si>
    <t>Saldo FP z tytułu nadzoru rynku</t>
  </si>
  <si>
    <t>wpływ z tytułu 15% PIT od nowych pracowników TDT z tytułu szkoleń i egzaminów diagnostów</t>
  </si>
  <si>
    <t>wpływ z tytułu 15% PIT od nowych pracowników TDT z tytułu uznania świadectw</t>
  </si>
  <si>
    <t>wpływ z tytułu 15% PIT od nowych pracowników TDT z tytułu nadzoru rynku</t>
  </si>
  <si>
    <t>Budżet państwa</t>
  </si>
  <si>
    <t xml:space="preserve">JST </t>
  </si>
  <si>
    <t>TDT</t>
  </si>
  <si>
    <t>NFZ</t>
  </si>
  <si>
    <t>FUS</t>
  </si>
  <si>
    <t>FP</t>
  </si>
  <si>
    <t>JST z tytułu rozpatrywania skarg przez TDT - wpływ z PIT 85%</t>
  </si>
  <si>
    <t>JST z tytułu uznania świadectw - wpływ z PIT 85%</t>
  </si>
  <si>
    <t>Budżet państwa z tyt. szkoleń i egzaminów diagnostów przez TDT</t>
  </si>
  <si>
    <t>Saldo budżet państwa z tyt. szkoleń i egzaminów diagnostów przez TDT</t>
  </si>
  <si>
    <t>JST z tytułu nadzoru rynku - wpływ z PIT 85% TDT</t>
  </si>
  <si>
    <t>NFZ z tytułu nadzoru rynku TDT</t>
  </si>
  <si>
    <t>FUS z tytułu nadzoru rynku TDT</t>
  </si>
  <si>
    <t>JST z tytułu szkoleń i egzaminów diagnostów - wpływ z PIT 85% TDT</t>
  </si>
  <si>
    <t>NFZ z tytułu szkoleń i egzaminów diagnostów TDT</t>
  </si>
  <si>
    <t>FUS z tytułu szkoleń i egzaminów diagnostów TDT</t>
  </si>
  <si>
    <t>FP z tytułu szkoleń i egzaminów diagnostów TDT</t>
  </si>
  <si>
    <t>BP</t>
  </si>
  <si>
    <t>JST</t>
  </si>
  <si>
    <t>CIT ITS</t>
  </si>
  <si>
    <t>Saldo JST z tytułu szkoleń i egzaminów diagnostów TDT</t>
  </si>
  <si>
    <t>Dochody BP</t>
  </si>
  <si>
    <t>wpływ 30% zysku TDT</t>
  </si>
  <si>
    <t>wpływ z PIT (15%) od nowozatrudnionych pracowników w TDT</t>
  </si>
  <si>
    <t xml:space="preserve">Budżet państwa z tyt. nadzoru rynku </t>
  </si>
  <si>
    <t>Budżet państwa z tytułu nadzoru rynku MI</t>
  </si>
  <si>
    <t>FP z tytułu nadzoru rynku TDT</t>
  </si>
  <si>
    <t xml:space="preserve">Saldo budżet państwa z tyt. nadzoru rynku </t>
  </si>
  <si>
    <t xml:space="preserve">Budżet państwa </t>
  </si>
  <si>
    <t>Budżet państwa z tyt. PKIDP realizowana przez TDT</t>
  </si>
  <si>
    <t>wpływ z tytułu 15% PIT od nowych pracowników TDT z tytułu PKIDP</t>
  </si>
  <si>
    <t>wpływ z 30% zysku TDT z tytułu PKIDP</t>
  </si>
  <si>
    <t>JST z tytułu PKIDP - wpływ z PIT 85% TDT</t>
  </si>
  <si>
    <t>TDT wpływy z tytułu PKIDP</t>
  </si>
  <si>
    <t>NFZ z tytułu PKIDP TDT</t>
  </si>
  <si>
    <t>FUS z tytułu PKIDP TDT</t>
  </si>
  <si>
    <t>FP z tytułu PKIDP TDT</t>
  </si>
  <si>
    <t>TDT z tytułu PKIDP</t>
  </si>
  <si>
    <t>Saldo budżet państwa z tyt. PKIDP realizowana przez TDT</t>
  </si>
  <si>
    <t>Saldo TDT z tytułu PKIDP</t>
  </si>
  <si>
    <t>Saldo NFZ z tyt. PKIDP</t>
  </si>
  <si>
    <t>Saldo FUS z tytułu PKIDP</t>
  </si>
  <si>
    <t>Saldo FP z tytułu PKIDP</t>
  </si>
  <si>
    <t>Saldo JST z tytułu PKIDP TDT</t>
  </si>
  <si>
    <t>TDT - wpływ z tyt. Zmiany opłat art. 69 Homologacja</t>
  </si>
  <si>
    <t>TDT z tyt. Zmiany opłat art. 69 Homologacja</t>
  </si>
  <si>
    <t>FS z tytułu rozpatrywania skarg</t>
  </si>
  <si>
    <t>FS z tytułu szkoleń i egzaminów diagnostów TDT</t>
  </si>
  <si>
    <t>FS z tytułu PKIDP TDT</t>
  </si>
  <si>
    <t>FS z tytułu uznania świadectw</t>
  </si>
  <si>
    <t>FS z tytułu nadzoru rynku TDT</t>
  </si>
  <si>
    <t>Saldo FS z tytułu rozpatrywania skarg</t>
  </si>
  <si>
    <t>Saldo FS z tytułu szkoleń i egzaminów diagnostów TDT</t>
  </si>
  <si>
    <t>Saldo FS z tytułu PKIDP TDT</t>
  </si>
  <si>
    <t>Saldo FS z tytułu uznania świadectw</t>
  </si>
  <si>
    <t>Saldo FS z tytułu nadzoru rynku</t>
  </si>
  <si>
    <t>FS</t>
  </si>
  <si>
    <t>TDT - wpływ z tyt. waloryzacji opłat - wydanie poświadczenia zgodności dla SKP</t>
  </si>
  <si>
    <t>TDT - z tyt. waloryzacji opłat - wydanie poświadczenia zgodności dla SKP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</si>
</sst>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6" fillId="0" borderId="1" xfId="0" applyFont="1" applyBorder="1"/>
    <xf numFmtId="0" fontId="0" fillId="0" borderId="1" xfId="0" applyBorder="1"/>
    <xf numFmtId="0" fontId="0" fillId="0" borderId="1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1" fillId="0" borderId="1" xfId="0" applyFont="1" applyBorder="1"/>
    <xf numFmtId="2" fontId="1" fillId="0" borderId="1" xfId="0" applyNumberFormat="1" applyFont="1" applyBorder="1"/>
    <xf numFmtId="0" fontId="5" fillId="0" borderId="1" xfId="0" applyFont="1" applyBorder="1"/>
    <xf numFmtId="2" fontId="5" fillId="0" borderId="1" xfId="0" applyNumberFormat="1" applyFont="1" applyBorder="1"/>
    <xf numFmtId="2" fontId="0" fillId="0" borderId="0" xfId="0" applyNumberFormat="1"/>
    <xf numFmtId="2" fontId="2" fillId="0" borderId="0" xfId="0" applyNumberFormat="1" applyFont="1"/>
    <xf numFmtId="0" fontId="6" fillId="0" borderId="1" xfId="0" applyFont="1" applyFill="1" applyBorder="1"/>
    <xf numFmtId="2" fontId="0" fillId="0" borderId="1" xfId="0" applyNumberFormat="1" applyFont="1" applyBorder="1"/>
    <xf numFmtId="0" fontId="7" fillId="0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5" fillId="0" borderId="1" xfId="0" applyFont="1" applyFill="1" applyBorder="1"/>
    <xf numFmtId="2" fontId="5" fillId="0" borderId="1" xfId="0" applyNumberFormat="1" applyFont="1" applyFill="1" applyBorder="1"/>
    <xf numFmtId="0" fontId="5" fillId="0" borderId="0" xfId="0" applyFont="1" applyFill="1"/>
    <xf numFmtId="0" fontId="8" fillId="0" borderId="1" xfId="0" applyFont="1" applyBorder="1"/>
    <xf numFmtId="2" fontId="8" fillId="0" borderId="1" xfId="0" applyNumberFormat="1" applyFont="1" applyBorder="1"/>
    <xf numFmtId="0" fontId="8" fillId="0" borderId="0" xfId="0" applyFont="1"/>
    <xf numFmtId="0" fontId="8" fillId="0" borderId="1" xfId="0" applyFont="1" applyFill="1" applyBorder="1"/>
    <xf numFmtId="2" fontId="6" fillId="0" borderId="1" xfId="0" applyNumberFormat="1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2" fontId="10" fillId="2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0"/>
  <sheetViews>
    <sheetView tabSelected="1" topLeftCell="A43" zoomScale="80" zoomScaleNormal="80" workbookViewId="0">
      <selection activeCell="M17" sqref="M17"/>
    </sheetView>
  </sheetViews>
  <sheetFormatPr defaultRowHeight="14.6" x14ac:dyDescent="0.4"/>
  <cols>
    <col min="1" max="1" width="81.69140625" customWidth="1"/>
    <col min="2" max="13" width="9.15234375" style="1"/>
  </cols>
  <sheetData>
    <row r="1" spans="1:15" x14ac:dyDescent="0.4">
      <c r="B1" s="1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</row>
    <row r="2" spans="1:15" x14ac:dyDescent="0.4">
      <c r="A2" s="12" t="s">
        <v>0</v>
      </c>
      <c r="B2" s="13">
        <v>2027</v>
      </c>
      <c r="C2" s="13">
        <v>2028</v>
      </c>
      <c r="D2" s="13">
        <v>2029</v>
      </c>
      <c r="E2" s="13">
        <v>2030</v>
      </c>
      <c r="F2" s="13">
        <v>2031</v>
      </c>
      <c r="G2" s="13">
        <v>2032</v>
      </c>
      <c r="H2" s="13">
        <v>2033</v>
      </c>
      <c r="I2" s="13">
        <v>2034</v>
      </c>
      <c r="J2" s="13">
        <v>2035</v>
      </c>
      <c r="K2" s="13">
        <v>2036</v>
      </c>
      <c r="L2" s="13">
        <v>2037</v>
      </c>
      <c r="M2" s="13" t="s">
        <v>1</v>
      </c>
    </row>
    <row r="3" spans="1:15" s="2" customFormat="1" x14ac:dyDescent="0.4">
      <c r="A3" s="14" t="s">
        <v>2</v>
      </c>
      <c r="B3" s="15">
        <f>B4+B7+B8+B9+B10+B11+B13+B16+B17++B18+B19+B20+B31+B34+B35+B36+B37+B38+B40+B43+B44+B45+B46+B47+B22+B25+B26+B27+B28+B29+B49+B12+B21+B30+B39+B48+B50</f>
        <v>130.72999999999999</v>
      </c>
      <c r="C3" s="15">
        <f t="shared" ref="C3:L3" si="0">C4+C7+C8+C9+C10+C11+C13+C16+C17++C18+C19+C20+C31+C34+C35+C36+C37+C38+C40+C43+C44+C45+C46+C47+C22+C25+C26+C27+C28+C29+C49+C12+C21+C30+C39+C48+C50</f>
        <v>156.97999999999996</v>
      </c>
      <c r="D3" s="15">
        <f t="shared" si="0"/>
        <v>159.45999999999995</v>
      </c>
      <c r="E3" s="15">
        <f t="shared" si="0"/>
        <v>166.28999999999996</v>
      </c>
      <c r="F3" s="15">
        <f t="shared" si="0"/>
        <v>167.78999999999996</v>
      </c>
      <c r="G3" s="15">
        <f t="shared" si="0"/>
        <v>171.82999999999998</v>
      </c>
      <c r="H3" s="15">
        <f t="shared" si="0"/>
        <v>175.12999999999997</v>
      </c>
      <c r="I3" s="15">
        <f t="shared" si="0"/>
        <v>178.91999999999996</v>
      </c>
      <c r="J3" s="15">
        <f t="shared" si="0"/>
        <v>182.80999999999992</v>
      </c>
      <c r="K3" s="15">
        <f t="shared" si="0"/>
        <v>186.41999999999993</v>
      </c>
      <c r="L3" s="15">
        <f t="shared" si="0"/>
        <v>190.98999999999995</v>
      </c>
      <c r="M3" s="15">
        <f>SUM(B3:L3)</f>
        <v>1867.3499999999995</v>
      </c>
      <c r="O3" s="27">
        <f>C4+C7+C8+C9+C10+C11+C13+C16+C17+C18+C19+C20+C31+C34+C35+C36+C37+C38+C40+C43+C44+C45+C46+C47+C22+C25+C26+C27+C28+C29+C30+C12+C21+C39+C48+C49</f>
        <v>156.97999999999996</v>
      </c>
    </row>
    <row r="4" spans="1:15" s="3" customFormat="1" x14ac:dyDescent="0.4">
      <c r="A4" s="16" t="s">
        <v>3</v>
      </c>
      <c r="B4" s="17">
        <f>B5+B6</f>
        <v>0.01</v>
      </c>
      <c r="C4" s="17">
        <f t="shared" ref="C4:L4" si="1">C5+C6</f>
        <v>0.11</v>
      </c>
      <c r="D4" s="17">
        <f t="shared" si="1"/>
        <v>6.0000000000000005E-2</v>
      </c>
      <c r="E4" s="17">
        <f t="shared" si="1"/>
        <v>0.05</v>
      </c>
      <c r="F4" s="17">
        <f t="shared" si="1"/>
        <v>0.04</v>
      </c>
      <c r="G4" s="17">
        <f t="shared" si="1"/>
        <v>0.04</v>
      </c>
      <c r="H4" s="17">
        <f t="shared" si="1"/>
        <v>0.01</v>
      </c>
      <c r="I4" s="17">
        <f t="shared" si="1"/>
        <v>0.02</v>
      </c>
      <c r="J4" s="17">
        <f t="shared" si="1"/>
        <v>0.01</v>
      </c>
      <c r="K4" s="17">
        <f t="shared" si="1"/>
        <v>0.01</v>
      </c>
      <c r="L4" s="17">
        <f t="shared" si="1"/>
        <v>0.01</v>
      </c>
      <c r="M4" s="17">
        <f>SUM(B4:L4)</f>
        <v>0.37</v>
      </c>
    </row>
    <row r="5" spans="1:15" s="3" customFormat="1" x14ac:dyDescent="0.4">
      <c r="A5" s="16" t="s">
        <v>4</v>
      </c>
      <c r="B5" s="17">
        <v>0.01</v>
      </c>
      <c r="C5" s="17">
        <v>0.01</v>
      </c>
      <c r="D5" s="17">
        <v>0.01</v>
      </c>
      <c r="E5" s="17">
        <v>0.01</v>
      </c>
      <c r="F5" s="17">
        <v>0.01</v>
      </c>
      <c r="G5" s="17">
        <v>0.01</v>
      </c>
      <c r="H5" s="17">
        <v>0.01</v>
      </c>
      <c r="I5" s="17">
        <v>0.01</v>
      </c>
      <c r="J5" s="17">
        <v>0.01</v>
      </c>
      <c r="K5" s="17">
        <v>0.01</v>
      </c>
      <c r="L5" s="17">
        <v>0.01</v>
      </c>
      <c r="M5" s="17">
        <f t="shared" ref="M5:M12" si="2">SUM(B5:L5)</f>
        <v>0.10999999999999999</v>
      </c>
    </row>
    <row r="6" spans="1:15" s="3" customFormat="1" x14ac:dyDescent="0.4">
      <c r="A6" s="16" t="s">
        <v>5</v>
      </c>
      <c r="B6" s="17">
        <v>0</v>
      </c>
      <c r="C6" s="17">
        <v>0.1</v>
      </c>
      <c r="D6" s="17">
        <v>0.05</v>
      </c>
      <c r="E6" s="17">
        <v>0.04</v>
      </c>
      <c r="F6" s="17">
        <v>0.03</v>
      </c>
      <c r="G6" s="17">
        <v>0.03</v>
      </c>
      <c r="H6" s="17">
        <v>0</v>
      </c>
      <c r="I6" s="17">
        <v>0.01</v>
      </c>
      <c r="J6" s="17">
        <v>0</v>
      </c>
      <c r="K6" s="17">
        <v>0</v>
      </c>
      <c r="L6" s="17">
        <v>0</v>
      </c>
      <c r="M6" s="17">
        <f t="shared" si="2"/>
        <v>0.26</v>
      </c>
    </row>
    <row r="7" spans="1:15" s="3" customFormat="1" x14ac:dyDescent="0.4">
      <c r="A7" s="16" t="s">
        <v>59</v>
      </c>
      <c r="B7" s="17">
        <v>0.08</v>
      </c>
      <c r="C7" s="17">
        <v>0.05</v>
      </c>
      <c r="D7" s="17">
        <v>0.05</v>
      </c>
      <c r="E7" s="17">
        <v>0.05</v>
      </c>
      <c r="F7" s="17">
        <v>0.05</v>
      </c>
      <c r="G7" s="17">
        <v>0.06</v>
      </c>
      <c r="H7" s="17">
        <v>0.06</v>
      </c>
      <c r="I7" s="17">
        <v>0.06</v>
      </c>
      <c r="J7" s="17">
        <v>0.06</v>
      </c>
      <c r="K7" s="17">
        <v>0.06</v>
      </c>
      <c r="L7" s="17">
        <v>0.06</v>
      </c>
      <c r="M7" s="17">
        <f t="shared" si="2"/>
        <v>0.64000000000000012</v>
      </c>
    </row>
    <row r="8" spans="1:15" s="3" customFormat="1" x14ac:dyDescent="0.4">
      <c r="A8" s="16" t="s">
        <v>6</v>
      </c>
      <c r="B8" s="17">
        <v>2.0699999999999998</v>
      </c>
      <c r="C8" s="17">
        <v>1.24</v>
      </c>
      <c r="D8" s="17">
        <v>1.24</v>
      </c>
      <c r="E8" s="17">
        <v>1.24</v>
      </c>
      <c r="F8" s="17">
        <v>1.24</v>
      </c>
      <c r="G8" s="17">
        <v>1.24</v>
      </c>
      <c r="H8" s="17">
        <v>1.24</v>
      </c>
      <c r="I8" s="17">
        <v>1.24</v>
      </c>
      <c r="J8" s="17">
        <v>1.24</v>
      </c>
      <c r="K8" s="17">
        <v>1.24</v>
      </c>
      <c r="L8" s="17">
        <v>1.24</v>
      </c>
      <c r="M8" s="17">
        <f t="shared" si="2"/>
        <v>14.47</v>
      </c>
    </row>
    <row r="9" spans="1:15" s="3" customFormat="1" x14ac:dyDescent="0.4">
      <c r="A9" s="16" t="s">
        <v>7</v>
      </c>
      <c r="B9" s="17">
        <v>0.09</v>
      </c>
      <c r="C9" s="17">
        <v>0.06</v>
      </c>
      <c r="D9" s="17">
        <v>0.06</v>
      </c>
      <c r="E9" s="17">
        <v>0.06</v>
      </c>
      <c r="F9" s="17">
        <v>0.06</v>
      </c>
      <c r="G9" s="17">
        <v>0.06</v>
      </c>
      <c r="H9" s="17">
        <v>7.0000000000000007E-2</v>
      </c>
      <c r="I9" s="17">
        <v>7.0000000000000007E-2</v>
      </c>
      <c r="J9" s="17">
        <v>7.0000000000000007E-2</v>
      </c>
      <c r="K9" s="17">
        <v>7.0000000000000007E-2</v>
      </c>
      <c r="L9" s="17">
        <v>7.0000000000000007E-2</v>
      </c>
      <c r="M9" s="17">
        <f t="shared" si="2"/>
        <v>0.74000000000000021</v>
      </c>
    </row>
    <row r="10" spans="1:15" s="3" customFormat="1" x14ac:dyDescent="0.4">
      <c r="A10" s="16" t="s">
        <v>8</v>
      </c>
      <c r="B10" s="17">
        <v>0.36</v>
      </c>
      <c r="C10" s="17">
        <v>0.23</v>
      </c>
      <c r="D10" s="17">
        <v>0.24</v>
      </c>
      <c r="E10" s="17">
        <v>0.24</v>
      </c>
      <c r="F10" s="17">
        <v>0.25</v>
      </c>
      <c r="G10" s="17">
        <v>0.25</v>
      </c>
      <c r="H10" s="17">
        <v>0.26</v>
      </c>
      <c r="I10" s="17">
        <v>0.26</v>
      </c>
      <c r="J10" s="17">
        <v>0.27</v>
      </c>
      <c r="K10" s="17">
        <v>0.27</v>
      </c>
      <c r="L10" s="17">
        <v>0.28000000000000003</v>
      </c>
      <c r="M10" s="17">
        <f t="shared" si="2"/>
        <v>2.91</v>
      </c>
    </row>
    <row r="11" spans="1:15" s="3" customFormat="1" x14ac:dyDescent="0.4">
      <c r="A11" s="16" t="s">
        <v>9</v>
      </c>
      <c r="B11" s="17">
        <v>0.01</v>
      </c>
      <c r="C11" s="17">
        <v>0.01</v>
      </c>
      <c r="D11" s="17">
        <v>0.01</v>
      </c>
      <c r="E11" s="17">
        <v>0.01</v>
      </c>
      <c r="F11" s="17">
        <v>0.01</v>
      </c>
      <c r="G11" s="17">
        <v>0.01</v>
      </c>
      <c r="H11" s="17">
        <v>0.01</v>
      </c>
      <c r="I11" s="17">
        <v>0.01</v>
      </c>
      <c r="J11" s="17">
        <v>0.01</v>
      </c>
      <c r="K11" s="17">
        <v>0.01</v>
      </c>
      <c r="L11" s="17">
        <v>0.01</v>
      </c>
      <c r="M11" s="17">
        <f t="shared" si="2"/>
        <v>0.10999999999999999</v>
      </c>
    </row>
    <row r="12" spans="1:15" s="3" customFormat="1" x14ac:dyDescent="0.4">
      <c r="A12" s="16" t="s">
        <v>99</v>
      </c>
      <c r="B12" s="17">
        <v>0.02</v>
      </c>
      <c r="C12" s="17">
        <v>0.01</v>
      </c>
      <c r="D12" s="17">
        <v>0.01</v>
      </c>
      <c r="E12" s="17">
        <v>0.01</v>
      </c>
      <c r="F12" s="17">
        <v>0.01</v>
      </c>
      <c r="G12" s="17">
        <v>0.01</v>
      </c>
      <c r="H12" s="17">
        <v>0.01</v>
      </c>
      <c r="I12" s="17">
        <v>0.01</v>
      </c>
      <c r="J12" s="17">
        <v>0.01</v>
      </c>
      <c r="K12" s="17">
        <v>0.01</v>
      </c>
      <c r="L12" s="17">
        <v>0.01</v>
      </c>
      <c r="M12" s="17">
        <f t="shared" si="2"/>
        <v>0.11999999999999998</v>
      </c>
    </row>
    <row r="13" spans="1:15" s="4" customFormat="1" x14ac:dyDescent="0.4">
      <c r="A13" s="18" t="s">
        <v>61</v>
      </c>
      <c r="B13" s="19">
        <f>B14+B15</f>
        <v>0.01</v>
      </c>
      <c r="C13" s="19">
        <f t="shared" ref="C13:L13" si="3">C14+C15</f>
        <v>0.08</v>
      </c>
      <c r="D13" s="19">
        <f t="shared" si="3"/>
        <v>9.9999999999999992E-2</v>
      </c>
      <c r="E13" s="19">
        <f t="shared" si="3"/>
        <v>0.09</v>
      </c>
      <c r="F13" s="19">
        <f t="shared" si="3"/>
        <v>0.08</v>
      </c>
      <c r="G13" s="19">
        <f t="shared" si="3"/>
        <v>6.9999999999999993E-2</v>
      </c>
      <c r="H13" s="19">
        <f t="shared" si="3"/>
        <v>0.04</v>
      </c>
      <c r="I13" s="19">
        <f t="shared" si="3"/>
        <v>0.04</v>
      </c>
      <c r="J13" s="19">
        <f t="shared" si="3"/>
        <v>0.03</v>
      </c>
      <c r="K13" s="19">
        <f t="shared" si="3"/>
        <v>0.02</v>
      </c>
      <c r="L13" s="19">
        <f t="shared" si="3"/>
        <v>0.01</v>
      </c>
      <c r="M13" s="19">
        <f t="shared" ref="M13:M39" si="4">SUM(B13:L13)</f>
        <v>0.57000000000000006</v>
      </c>
    </row>
    <row r="14" spans="1:15" s="4" customFormat="1" x14ac:dyDescent="0.4">
      <c r="A14" s="18" t="s">
        <v>50</v>
      </c>
      <c r="B14" s="19">
        <v>0.01</v>
      </c>
      <c r="C14" s="19">
        <v>0.01</v>
      </c>
      <c r="D14" s="19">
        <v>0.01</v>
      </c>
      <c r="E14" s="19">
        <v>0.01</v>
      </c>
      <c r="F14" s="19">
        <v>0.01</v>
      </c>
      <c r="G14" s="19">
        <v>0.01</v>
      </c>
      <c r="H14" s="19">
        <v>0.01</v>
      </c>
      <c r="I14" s="19">
        <v>0.01</v>
      </c>
      <c r="J14" s="19">
        <v>0.01</v>
      </c>
      <c r="K14" s="19">
        <v>0.01</v>
      </c>
      <c r="L14" s="19">
        <v>0.01</v>
      </c>
      <c r="M14" s="19">
        <f t="shared" si="4"/>
        <v>0.10999999999999999</v>
      </c>
    </row>
    <row r="15" spans="1:15" s="4" customFormat="1" x14ac:dyDescent="0.4">
      <c r="A15" s="18" t="s">
        <v>11</v>
      </c>
      <c r="B15" s="19">
        <v>0</v>
      </c>
      <c r="C15" s="19">
        <v>7.0000000000000007E-2</v>
      </c>
      <c r="D15" s="19">
        <v>0.09</v>
      </c>
      <c r="E15" s="19">
        <v>0.08</v>
      </c>
      <c r="F15" s="19">
        <v>7.0000000000000007E-2</v>
      </c>
      <c r="G15" s="19">
        <v>0.06</v>
      </c>
      <c r="H15" s="19">
        <v>0.03</v>
      </c>
      <c r="I15" s="19">
        <v>0.03</v>
      </c>
      <c r="J15" s="19">
        <v>0.02</v>
      </c>
      <c r="K15" s="19">
        <v>0.01</v>
      </c>
      <c r="L15" s="19">
        <v>0</v>
      </c>
      <c r="M15" s="19">
        <f t="shared" si="4"/>
        <v>0.46000000000000008</v>
      </c>
    </row>
    <row r="16" spans="1:15" s="4" customFormat="1" x14ac:dyDescent="0.4">
      <c r="A16" s="18" t="s">
        <v>66</v>
      </c>
      <c r="B16" s="19">
        <v>7.0000000000000007E-2</v>
      </c>
      <c r="C16" s="19">
        <v>0.05</v>
      </c>
      <c r="D16" s="19">
        <v>0.05</v>
      </c>
      <c r="E16" s="19">
        <v>0.05</v>
      </c>
      <c r="F16" s="19">
        <v>0.05</v>
      </c>
      <c r="G16" s="19">
        <v>0.06</v>
      </c>
      <c r="H16" s="19">
        <v>0.06</v>
      </c>
      <c r="I16" s="19">
        <v>0.06</v>
      </c>
      <c r="J16" s="19">
        <v>0.06</v>
      </c>
      <c r="K16" s="19">
        <v>0.06</v>
      </c>
      <c r="L16" s="19">
        <v>0.06</v>
      </c>
      <c r="M16" s="19">
        <f t="shared" si="4"/>
        <v>0.63000000000000012</v>
      </c>
    </row>
    <row r="17" spans="1:13" s="5" customFormat="1" x14ac:dyDescent="0.4">
      <c r="A17" s="20" t="s">
        <v>13</v>
      </c>
      <c r="B17" s="21">
        <v>2.42</v>
      </c>
      <c r="C17" s="21">
        <v>2.09</v>
      </c>
      <c r="D17" s="21">
        <v>2.09</v>
      </c>
      <c r="E17" s="21">
        <v>2.09</v>
      </c>
      <c r="F17" s="21">
        <v>2.09</v>
      </c>
      <c r="G17" s="21">
        <v>2.09</v>
      </c>
      <c r="H17" s="21">
        <v>2.09</v>
      </c>
      <c r="I17" s="21">
        <v>2.09</v>
      </c>
      <c r="J17" s="21">
        <v>2.09</v>
      </c>
      <c r="K17" s="21">
        <v>2.09</v>
      </c>
      <c r="L17" s="21">
        <v>2.09</v>
      </c>
      <c r="M17" s="19">
        <f t="shared" si="4"/>
        <v>23.319999999999997</v>
      </c>
    </row>
    <row r="18" spans="1:13" s="4" customFormat="1" x14ac:dyDescent="0.4">
      <c r="A18" s="18" t="s">
        <v>67</v>
      </c>
      <c r="B18" s="19">
        <v>0.08</v>
      </c>
      <c r="C18" s="19">
        <v>0.06</v>
      </c>
      <c r="D18" s="19">
        <v>0.06</v>
      </c>
      <c r="E18" s="19">
        <v>0.06</v>
      </c>
      <c r="F18" s="19">
        <v>0.06</v>
      </c>
      <c r="G18" s="19">
        <v>0.06</v>
      </c>
      <c r="H18" s="19">
        <v>7.0000000000000007E-2</v>
      </c>
      <c r="I18" s="19">
        <v>7.0000000000000007E-2</v>
      </c>
      <c r="J18" s="19">
        <v>7.0000000000000007E-2</v>
      </c>
      <c r="K18" s="19">
        <v>7.0000000000000007E-2</v>
      </c>
      <c r="L18" s="19">
        <v>7.0000000000000007E-2</v>
      </c>
      <c r="M18" s="19">
        <f t="shared" si="4"/>
        <v>0.7300000000000002</v>
      </c>
    </row>
    <row r="19" spans="1:13" s="4" customFormat="1" x14ac:dyDescent="0.4">
      <c r="A19" s="18" t="s">
        <v>68</v>
      </c>
      <c r="B19" s="19">
        <v>0.31</v>
      </c>
      <c r="C19" s="19">
        <v>0.23</v>
      </c>
      <c r="D19" s="19">
        <v>0.24</v>
      </c>
      <c r="E19" s="19">
        <v>0.24</v>
      </c>
      <c r="F19" s="19">
        <v>0.25</v>
      </c>
      <c r="G19" s="19">
        <v>0.25</v>
      </c>
      <c r="H19" s="19">
        <v>0.26</v>
      </c>
      <c r="I19" s="19">
        <v>0.26</v>
      </c>
      <c r="J19" s="19">
        <v>0.27</v>
      </c>
      <c r="K19" s="19">
        <v>0.27</v>
      </c>
      <c r="L19" s="19">
        <v>0.28000000000000003</v>
      </c>
      <c r="M19" s="19">
        <f t="shared" si="4"/>
        <v>2.8600000000000003</v>
      </c>
    </row>
    <row r="20" spans="1:13" s="4" customFormat="1" x14ac:dyDescent="0.4">
      <c r="A20" s="18" t="s">
        <v>69</v>
      </c>
      <c r="B20" s="19">
        <v>0.01</v>
      </c>
      <c r="C20" s="19">
        <v>0.01</v>
      </c>
      <c r="D20" s="19">
        <v>0.01</v>
      </c>
      <c r="E20" s="19">
        <v>0.01</v>
      </c>
      <c r="F20" s="19">
        <v>0.01</v>
      </c>
      <c r="G20" s="19">
        <v>0.01</v>
      </c>
      <c r="H20" s="19">
        <v>0.01</v>
      </c>
      <c r="I20" s="19">
        <v>0.01</v>
      </c>
      <c r="J20" s="19">
        <v>0.01</v>
      </c>
      <c r="K20" s="19">
        <v>0.01</v>
      </c>
      <c r="L20" s="19">
        <v>0.01</v>
      </c>
      <c r="M20" s="19">
        <f t="shared" si="4"/>
        <v>0.10999999999999999</v>
      </c>
    </row>
    <row r="21" spans="1:13" s="4" customFormat="1" x14ac:dyDescent="0.4">
      <c r="A21" s="18" t="s">
        <v>100</v>
      </c>
      <c r="B21" s="19">
        <v>0.01</v>
      </c>
      <c r="C21" s="19">
        <v>0.01</v>
      </c>
      <c r="D21" s="19">
        <v>0.01</v>
      </c>
      <c r="E21" s="19">
        <v>0.01</v>
      </c>
      <c r="F21" s="19">
        <v>0.01</v>
      </c>
      <c r="G21" s="19">
        <v>0.01</v>
      </c>
      <c r="H21" s="19">
        <v>0.01</v>
      </c>
      <c r="I21" s="19">
        <v>0.01</v>
      </c>
      <c r="J21" s="19">
        <v>0.01</v>
      </c>
      <c r="K21" s="19">
        <v>0.01</v>
      </c>
      <c r="L21" s="19">
        <v>0.01</v>
      </c>
      <c r="M21" s="19">
        <f t="shared" si="4"/>
        <v>0.10999999999999999</v>
      </c>
    </row>
    <row r="22" spans="1:13" s="38" customFormat="1" x14ac:dyDescent="0.4">
      <c r="A22" s="36" t="s">
        <v>82</v>
      </c>
      <c r="B22" s="37">
        <f>B23+B24</f>
        <v>0.01</v>
      </c>
      <c r="C22" s="37">
        <f t="shared" ref="C22:L22" si="5">C23+C24</f>
        <v>0.03</v>
      </c>
      <c r="D22" s="37">
        <f t="shared" si="5"/>
        <v>0.04</v>
      </c>
      <c r="E22" s="37">
        <f t="shared" si="5"/>
        <v>0.03</v>
      </c>
      <c r="F22" s="37">
        <f t="shared" si="5"/>
        <v>0.03</v>
      </c>
      <c r="G22" s="37">
        <f t="shared" si="5"/>
        <v>0.02</v>
      </c>
      <c r="H22" s="37">
        <f t="shared" si="5"/>
        <v>0.01</v>
      </c>
      <c r="I22" s="37">
        <f t="shared" si="5"/>
        <v>0.01</v>
      </c>
      <c r="J22" s="37">
        <f t="shared" si="5"/>
        <v>0.01</v>
      </c>
      <c r="K22" s="37">
        <f t="shared" si="5"/>
        <v>0.01</v>
      </c>
      <c r="L22" s="37">
        <f t="shared" si="5"/>
        <v>0.01</v>
      </c>
      <c r="M22" s="37">
        <f>SUM(B22:L22)</f>
        <v>0.21000000000000005</v>
      </c>
    </row>
    <row r="23" spans="1:13" s="38" customFormat="1" x14ac:dyDescent="0.4">
      <c r="A23" s="36" t="s">
        <v>83</v>
      </c>
      <c r="B23" s="37">
        <v>0.01</v>
      </c>
      <c r="C23" s="37">
        <v>0.01</v>
      </c>
      <c r="D23" s="37">
        <v>0.01</v>
      </c>
      <c r="E23" s="37">
        <v>0.01</v>
      </c>
      <c r="F23" s="37">
        <v>0.01</v>
      </c>
      <c r="G23" s="37">
        <v>0.01</v>
      </c>
      <c r="H23" s="37">
        <v>0.01</v>
      </c>
      <c r="I23" s="37">
        <v>0.01</v>
      </c>
      <c r="J23" s="37">
        <v>0.01</v>
      </c>
      <c r="K23" s="37">
        <v>0.01</v>
      </c>
      <c r="L23" s="37">
        <v>0.01</v>
      </c>
      <c r="M23" s="37">
        <f t="shared" ref="M23:M30" si="6">SUM(B23:L23)</f>
        <v>0.10999999999999999</v>
      </c>
    </row>
    <row r="24" spans="1:13" s="38" customFormat="1" x14ac:dyDescent="0.4">
      <c r="A24" s="36" t="s">
        <v>84</v>
      </c>
      <c r="B24" s="37">
        <v>0</v>
      </c>
      <c r="C24" s="37">
        <v>0.02</v>
      </c>
      <c r="D24" s="37">
        <v>0.03</v>
      </c>
      <c r="E24" s="37">
        <v>0.02</v>
      </c>
      <c r="F24" s="37">
        <v>0.02</v>
      </c>
      <c r="G24" s="37">
        <v>0.01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f t="shared" si="6"/>
        <v>0.1</v>
      </c>
    </row>
    <row r="25" spans="1:13" s="38" customFormat="1" x14ac:dyDescent="0.4">
      <c r="A25" s="36" t="s">
        <v>85</v>
      </c>
      <c r="B25" s="37">
        <v>0.03</v>
      </c>
      <c r="C25" s="37">
        <v>0.03</v>
      </c>
      <c r="D25" s="37">
        <v>0.03</v>
      </c>
      <c r="E25" s="37">
        <v>0.03</v>
      </c>
      <c r="F25" s="37">
        <v>0.03</v>
      </c>
      <c r="G25" s="37">
        <v>0.03</v>
      </c>
      <c r="H25" s="37">
        <v>0.03</v>
      </c>
      <c r="I25" s="37">
        <v>0.04</v>
      </c>
      <c r="J25" s="37">
        <v>0.04</v>
      </c>
      <c r="K25" s="37">
        <v>0.04</v>
      </c>
      <c r="L25" s="37">
        <v>0.04</v>
      </c>
      <c r="M25" s="37">
        <f t="shared" si="6"/>
        <v>0.36999999999999994</v>
      </c>
    </row>
    <row r="26" spans="1:13" s="38" customFormat="1" x14ac:dyDescent="0.4">
      <c r="A26" s="39" t="s">
        <v>86</v>
      </c>
      <c r="B26" s="37">
        <v>0.77</v>
      </c>
      <c r="C26" s="37">
        <v>0.77</v>
      </c>
      <c r="D26" s="37">
        <v>0.77</v>
      </c>
      <c r="E26" s="37">
        <v>0.77</v>
      </c>
      <c r="F26" s="37">
        <v>0.77</v>
      </c>
      <c r="G26" s="37">
        <v>0.77</v>
      </c>
      <c r="H26" s="37">
        <v>0.77</v>
      </c>
      <c r="I26" s="37">
        <v>0.77</v>
      </c>
      <c r="J26" s="37">
        <v>0.77</v>
      </c>
      <c r="K26" s="37">
        <v>0.77</v>
      </c>
      <c r="L26" s="37">
        <v>0.77</v>
      </c>
      <c r="M26" s="37">
        <f t="shared" si="6"/>
        <v>8.4699999999999989</v>
      </c>
    </row>
    <row r="27" spans="1:13" s="38" customFormat="1" x14ac:dyDescent="0.4">
      <c r="A27" s="36" t="s">
        <v>87</v>
      </c>
      <c r="B27" s="37">
        <v>0.03</v>
      </c>
      <c r="C27" s="37">
        <v>0.03</v>
      </c>
      <c r="D27" s="37">
        <v>0.04</v>
      </c>
      <c r="E27" s="37">
        <v>0.04</v>
      </c>
      <c r="F27" s="37">
        <v>0.04</v>
      </c>
      <c r="G27" s="37">
        <v>0.04</v>
      </c>
      <c r="H27" s="37">
        <v>0.04</v>
      </c>
      <c r="I27" s="37">
        <v>0.04</v>
      </c>
      <c r="J27" s="37">
        <v>0.04</v>
      </c>
      <c r="K27" s="37">
        <v>0.04</v>
      </c>
      <c r="L27" s="37">
        <v>0.04</v>
      </c>
      <c r="M27" s="37">
        <f t="shared" si="6"/>
        <v>0.41999999999999993</v>
      </c>
    </row>
    <row r="28" spans="1:13" s="38" customFormat="1" x14ac:dyDescent="0.4">
      <c r="A28" s="36" t="s">
        <v>88</v>
      </c>
      <c r="B28" s="37">
        <v>0.13</v>
      </c>
      <c r="C28" s="37">
        <v>0.14000000000000001</v>
      </c>
      <c r="D28" s="37">
        <v>0.14000000000000001</v>
      </c>
      <c r="E28" s="37">
        <v>0.14000000000000001</v>
      </c>
      <c r="F28" s="37">
        <v>0.15</v>
      </c>
      <c r="G28" s="37">
        <v>0.15</v>
      </c>
      <c r="H28" s="37">
        <v>0.15</v>
      </c>
      <c r="I28" s="37">
        <v>0.16</v>
      </c>
      <c r="J28" s="37">
        <v>0.16</v>
      </c>
      <c r="K28" s="37">
        <v>0.16</v>
      </c>
      <c r="L28" s="37">
        <v>0.17</v>
      </c>
      <c r="M28" s="37">
        <f t="shared" si="6"/>
        <v>1.6499999999999997</v>
      </c>
    </row>
    <row r="29" spans="1:13" s="38" customFormat="1" x14ac:dyDescent="0.4">
      <c r="A29" s="36" t="s">
        <v>89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0.01</v>
      </c>
      <c r="I29" s="37">
        <v>0.01</v>
      </c>
      <c r="J29" s="37">
        <v>0.01</v>
      </c>
      <c r="K29" s="37">
        <v>0.01</v>
      </c>
      <c r="L29" s="37">
        <v>0.01</v>
      </c>
      <c r="M29" s="37">
        <f t="shared" si="6"/>
        <v>0.05</v>
      </c>
    </row>
    <row r="30" spans="1:13" s="38" customFormat="1" x14ac:dyDescent="0.4">
      <c r="A30" s="36" t="s">
        <v>101</v>
      </c>
      <c r="B30" s="37">
        <v>0.01</v>
      </c>
      <c r="C30" s="37">
        <v>0.01</v>
      </c>
      <c r="D30" s="37">
        <v>0.01</v>
      </c>
      <c r="E30" s="37">
        <v>0.01</v>
      </c>
      <c r="F30" s="37">
        <v>0.01</v>
      </c>
      <c r="G30" s="37">
        <v>0.01</v>
      </c>
      <c r="H30" s="37">
        <v>0.01</v>
      </c>
      <c r="I30" s="37">
        <v>0.01</v>
      </c>
      <c r="J30" s="37">
        <v>0.01</v>
      </c>
      <c r="K30" s="37">
        <v>0.01</v>
      </c>
      <c r="L30" s="37">
        <v>0.01</v>
      </c>
      <c r="M30" s="37">
        <f t="shared" si="6"/>
        <v>0.10999999999999999</v>
      </c>
    </row>
    <row r="31" spans="1:13" s="6" customFormat="1" x14ac:dyDescent="0.4">
      <c r="A31" s="22" t="s">
        <v>14</v>
      </c>
      <c r="B31" s="23">
        <f>B32+B33</f>
        <v>0</v>
      </c>
      <c r="C31" s="23">
        <f t="shared" ref="C31:L31" si="7">C32+C33</f>
        <v>7.0000000000000007E-2</v>
      </c>
      <c r="D31" s="23">
        <f t="shared" si="7"/>
        <v>0.05</v>
      </c>
      <c r="E31" s="23">
        <f t="shared" si="7"/>
        <v>0.05</v>
      </c>
      <c r="F31" s="23">
        <f t="shared" si="7"/>
        <v>0.04</v>
      </c>
      <c r="G31" s="23">
        <f t="shared" si="7"/>
        <v>0.04</v>
      </c>
      <c r="H31" s="23">
        <f t="shared" si="7"/>
        <v>0.03</v>
      </c>
      <c r="I31" s="23">
        <f t="shared" si="7"/>
        <v>0.03</v>
      </c>
      <c r="J31" s="23">
        <f t="shared" si="7"/>
        <v>0.03</v>
      </c>
      <c r="K31" s="23">
        <f t="shared" si="7"/>
        <v>0.03</v>
      </c>
      <c r="L31" s="23">
        <f t="shared" si="7"/>
        <v>0.02</v>
      </c>
      <c r="M31" s="23">
        <f t="shared" si="4"/>
        <v>0.39000000000000012</v>
      </c>
    </row>
    <row r="32" spans="1:13" s="6" customFormat="1" x14ac:dyDescent="0.4">
      <c r="A32" s="22" t="s">
        <v>51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f t="shared" si="4"/>
        <v>0</v>
      </c>
    </row>
    <row r="33" spans="1:13" s="6" customFormat="1" x14ac:dyDescent="0.4">
      <c r="A33" s="22" t="s">
        <v>15</v>
      </c>
      <c r="B33" s="23">
        <v>0</v>
      </c>
      <c r="C33" s="23">
        <v>7.0000000000000007E-2</v>
      </c>
      <c r="D33" s="23">
        <v>0.05</v>
      </c>
      <c r="E33" s="23">
        <v>0.05</v>
      </c>
      <c r="F33" s="23">
        <v>0.04</v>
      </c>
      <c r="G33" s="23">
        <v>0.04</v>
      </c>
      <c r="H33" s="23">
        <v>0.03</v>
      </c>
      <c r="I33" s="23">
        <v>0.03</v>
      </c>
      <c r="J33" s="23">
        <v>0.03</v>
      </c>
      <c r="K33" s="23">
        <v>0.03</v>
      </c>
      <c r="L33" s="23">
        <v>0.02</v>
      </c>
      <c r="M33" s="23">
        <f t="shared" si="4"/>
        <v>0.39000000000000012</v>
      </c>
    </row>
    <row r="34" spans="1:13" s="6" customFormat="1" x14ac:dyDescent="0.4">
      <c r="A34" s="22" t="s">
        <v>60</v>
      </c>
      <c r="B34" s="23">
        <v>0.02</v>
      </c>
      <c r="C34" s="23">
        <v>0.02</v>
      </c>
      <c r="D34" s="23">
        <v>0.02</v>
      </c>
      <c r="E34" s="23">
        <v>0.02</v>
      </c>
      <c r="F34" s="23">
        <v>0.02</v>
      </c>
      <c r="G34" s="23">
        <v>0.02</v>
      </c>
      <c r="H34" s="23">
        <v>0.02</v>
      </c>
      <c r="I34" s="23">
        <v>0.02</v>
      </c>
      <c r="J34" s="23">
        <v>0.02</v>
      </c>
      <c r="K34" s="23">
        <v>0.02</v>
      </c>
      <c r="L34" s="23">
        <v>0.03</v>
      </c>
      <c r="M34" s="23">
        <f t="shared" si="4"/>
        <v>0.22999999999999998</v>
      </c>
    </row>
    <row r="35" spans="1:13" s="6" customFormat="1" x14ac:dyDescent="0.4">
      <c r="A35" s="22" t="s">
        <v>17</v>
      </c>
      <c r="B35" s="23">
        <v>0.73</v>
      </c>
      <c r="C35" s="23">
        <v>0.62</v>
      </c>
      <c r="D35" s="23">
        <v>0.62</v>
      </c>
      <c r="E35" s="23">
        <v>0.62</v>
      </c>
      <c r="F35" s="23">
        <v>0.62</v>
      </c>
      <c r="G35" s="23">
        <v>0.62</v>
      </c>
      <c r="H35" s="23">
        <v>0.62</v>
      </c>
      <c r="I35" s="23">
        <v>0.62</v>
      </c>
      <c r="J35" s="23">
        <v>0.62</v>
      </c>
      <c r="K35" s="23">
        <v>0.62</v>
      </c>
      <c r="L35" s="23">
        <v>0.62</v>
      </c>
      <c r="M35" s="23">
        <f t="shared" si="4"/>
        <v>6.9300000000000006</v>
      </c>
    </row>
    <row r="36" spans="1:13" s="6" customFormat="1" x14ac:dyDescent="0.4">
      <c r="A36" s="22" t="s">
        <v>18</v>
      </c>
      <c r="B36" s="23">
        <v>0.02</v>
      </c>
      <c r="C36" s="23">
        <v>0.02</v>
      </c>
      <c r="D36" s="23">
        <v>0.02</v>
      </c>
      <c r="E36" s="23">
        <v>0.02</v>
      </c>
      <c r="F36" s="23">
        <v>0.03</v>
      </c>
      <c r="G36" s="23">
        <v>0.03</v>
      </c>
      <c r="H36" s="23">
        <v>0.03</v>
      </c>
      <c r="I36" s="23">
        <v>0.03</v>
      </c>
      <c r="J36" s="23">
        <v>0.03</v>
      </c>
      <c r="K36" s="23">
        <v>0.03</v>
      </c>
      <c r="L36" s="23">
        <v>0.03</v>
      </c>
      <c r="M36" s="23">
        <f t="shared" si="4"/>
        <v>0.29000000000000004</v>
      </c>
    </row>
    <row r="37" spans="1:13" s="6" customFormat="1" x14ac:dyDescent="0.4">
      <c r="A37" s="22" t="s">
        <v>19</v>
      </c>
      <c r="B37" s="23">
        <v>0.09</v>
      </c>
      <c r="C37" s="23">
        <v>0.09</v>
      </c>
      <c r="D37" s="23">
        <v>0.09</v>
      </c>
      <c r="E37" s="23">
        <v>0.1</v>
      </c>
      <c r="F37" s="23">
        <v>0.1</v>
      </c>
      <c r="G37" s="23">
        <v>0.1</v>
      </c>
      <c r="H37" s="23">
        <v>0.1</v>
      </c>
      <c r="I37" s="23">
        <v>0.11</v>
      </c>
      <c r="J37" s="23">
        <v>0.11</v>
      </c>
      <c r="K37" s="23">
        <v>0.11</v>
      </c>
      <c r="L37" s="23">
        <v>0.11</v>
      </c>
      <c r="M37" s="23">
        <f t="shared" si="4"/>
        <v>1.1099999999999999</v>
      </c>
    </row>
    <row r="38" spans="1:13" s="6" customFormat="1" x14ac:dyDescent="0.4">
      <c r="A38" s="22" t="s">
        <v>20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f t="shared" si="4"/>
        <v>0</v>
      </c>
    </row>
    <row r="39" spans="1:13" s="6" customFormat="1" x14ac:dyDescent="0.4">
      <c r="A39" s="22" t="s">
        <v>102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0.01</v>
      </c>
      <c r="K39" s="23">
        <v>0.01</v>
      </c>
      <c r="L39" s="23">
        <v>0.01</v>
      </c>
      <c r="M39" s="23">
        <f t="shared" si="4"/>
        <v>0.03</v>
      </c>
    </row>
    <row r="40" spans="1:13" s="7" customFormat="1" x14ac:dyDescent="0.4">
      <c r="A40" s="24" t="s">
        <v>77</v>
      </c>
      <c r="B40" s="25">
        <f t="shared" ref="B40:L40" si="8">B41+B42</f>
        <v>0.03</v>
      </c>
      <c r="C40" s="25">
        <f t="shared" si="8"/>
        <v>22.5</v>
      </c>
      <c r="D40" s="25">
        <f t="shared" si="8"/>
        <v>20.12</v>
      </c>
      <c r="E40" s="25">
        <f t="shared" si="8"/>
        <v>20.21</v>
      </c>
      <c r="F40" s="25">
        <f t="shared" si="8"/>
        <v>18.22</v>
      </c>
      <c r="G40" s="25">
        <f t="shared" si="8"/>
        <v>19.110000000000003</v>
      </c>
      <c r="H40" s="25">
        <f t="shared" si="8"/>
        <v>19.290000000000003</v>
      </c>
      <c r="I40" s="25">
        <f t="shared" si="8"/>
        <v>19.82</v>
      </c>
      <c r="J40" s="25">
        <f t="shared" si="8"/>
        <v>20.37</v>
      </c>
      <c r="K40" s="25">
        <f t="shared" si="8"/>
        <v>20.630000000000003</v>
      </c>
      <c r="L40" s="25">
        <f t="shared" si="8"/>
        <v>21.599999999999998</v>
      </c>
      <c r="M40" s="25">
        <f>SUM(B40:L40)</f>
        <v>201.9</v>
      </c>
    </row>
    <row r="41" spans="1:13" s="7" customFormat="1" x14ac:dyDescent="0.4">
      <c r="A41" s="24" t="s">
        <v>52</v>
      </c>
      <c r="B41" s="25">
        <v>0.03</v>
      </c>
      <c r="C41" s="25">
        <v>0.06</v>
      </c>
      <c r="D41" s="25">
        <v>0.1</v>
      </c>
      <c r="E41" s="25">
        <v>0.18</v>
      </c>
      <c r="F41" s="25">
        <v>0.18</v>
      </c>
      <c r="G41" s="25">
        <v>0.19</v>
      </c>
      <c r="H41" s="25">
        <v>0.19</v>
      </c>
      <c r="I41" s="25">
        <v>0.2</v>
      </c>
      <c r="J41" s="25">
        <v>0.2</v>
      </c>
      <c r="K41" s="25">
        <v>0.21</v>
      </c>
      <c r="L41" s="25">
        <v>0.22</v>
      </c>
      <c r="M41" s="25">
        <f t="shared" ref="M41:M50" si="9">SUM(B41:L41)</f>
        <v>1.7599999999999998</v>
      </c>
    </row>
    <row r="42" spans="1:13" s="7" customFormat="1" x14ac:dyDescent="0.4">
      <c r="A42" s="24" t="s">
        <v>21</v>
      </c>
      <c r="B42" s="25">
        <v>0</v>
      </c>
      <c r="C42" s="25">
        <v>22.44</v>
      </c>
      <c r="D42" s="25">
        <v>20.02</v>
      </c>
      <c r="E42" s="25">
        <v>20.03</v>
      </c>
      <c r="F42" s="25">
        <v>18.04</v>
      </c>
      <c r="G42" s="25">
        <v>18.920000000000002</v>
      </c>
      <c r="H42" s="25">
        <v>19.100000000000001</v>
      </c>
      <c r="I42" s="25">
        <v>19.62</v>
      </c>
      <c r="J42" s="25">
        <v>20.170000000000002</v>
      </c>
      <c r="K42" s="25">
        <v>20.420000000000002</v>
      </c>
      <c r="L42" s="25">
        <v>21.38</v>
      </c>
      <c r="M42" s="25">
        <f t="shared" si="9"/>
        <v>200.14000000000004</v>
      </c>
    </row>
    <row r="43" spans="1:13" s="7" customFormat="1" x14ac:dyDescent="0.4">
      <c r="A43" s="24" t="s">
        <v>63</v>
      </c>
      <c r="B43" s="25">
        <v>0.14000000000000001</v>
      </c>
      <c r="C43" s="25">
        <v>0.36</v>
      </c>
      <c r="D43" s="25">
        <v>0.56000000000000005</v>
      </c>
      <c r="E43" s="25">
        <v>1.01</v>
      </c>
      <c r="F43" s="25">
        <v>1.04</v>
      </c>
      <c r="G43" s="25">
        <v>1.07</v>
      </c>
      <c r="H43" s="25">
        <v>1.1000000000000001</v>
      </c>
      <c r="I43" s="25">
        <v>1.1299999999999999</v>
      </c>
      <c r="J43" s="25">
        <v>1.1599999999999999</v>
      </c>
      <c r="K43" s="25">
        <v>1.19</v>
      </c>
      <c r="L43" s="25">
        <v>1.23</v>
      </c>
      <c r="M43" s="25">
        <f t="shared" si="9"/>
        <v>9.990000000000002</v>
      </c>
    </row>
    <row r="44" spans="1:13" s="7" customFormat="1" x14ac:dyDescent="0.4">
      <c r="A44" s="24" t="s">
        <v>22</v>
      </c>
      <c r="B44" s="25">
        <v>119.41</v>
      </c>
      <c r="C44" s="25">
        <v>122.39</v>
      </c>
      <c r="D44" s="25">
        <v>125.33</v>
      </c>
      <c r="E44" s="25">
        <v>128.34</v>
      </c>
      <c r="F44" s="25">
        <v>131.16</v>
      </c>
      <c r="G44" s="25">
        <v>134.05000000000001</v>
      </c>
      <c r="H44" s="25">
        <v>137</v>
      </c>
      <c r="I44" s="25">
        <v>140.01</v>
      </c>
      <c r="J44" s="25">
        <v>143.09</v>
      </c>
      <c r="K44" s="25">
        <v>146.24</v>
      </c>
      <c r="L44" s="25">
        <v>149.46</v>
      </c>
      <c r="M44" s="25">
        <f t="shared" si="9"/>
        <v>1476.48</v>
      </c>
    </row>
    <row r="45" spans="1:13" s="7" customFormat="1" x14ac:dyDescent="0.4">
      <c r="A45" s="24" t="s">
        <v>64</v>
      </c>
      <c r="B45" s="25">
        <v>0.17</v>
      </c>
      <c r="C45" s="25">
        <v>0.43</v>
      </c>
      <c r="D45" s="25">
        <v>0.66</v>
      </c>
      <c r="E45" s="25">
        <v>1.17</v>
      </c>
      <c r="F45" s="25">
        <v>1.2</v>
      </c>
      <c r="G45" s="25">
        <v>1.23</v>
      </c>
      <c r="H45" s="25">
        <v>1.25</v>
      </c>
      <c r="I45" s="25">
        <v>1.28</v>
      </c>
      <c r="J45" s="25">
        <v>1.31</v>
      </c>
      <c r="K45" s="25">
        <v>1.34</v>
      </c>
      <c r="L45" s="25">
        <v>1.37</v>
      </c>
      <c r="M45" s="25">
        <f t="shared" si="9"/>
        <v>11.41</v>
      </c>
    </row>
    <row r="46" spans="1:13" s="7" customFormat="1" x14ac:dyDescent="0.4">
      <c r="A46" s="24" t="s">
        <v>65</v>
      </c>
      <c r="B46" s="25">
        <v>0.67</v>
      </c>
      <c r="C46" s="25">
        <v>1.7</v>
      </c>
      <c r="D46" s="25">
        <v>2.59</v>
      </c>
      <c r="E46" s="25">
        <v>4.63</v>
      </c>
      <c r="F46" s="25">
        <v>4.7300000000000004</v>
      </c>
      <c r="G46" s="25">
        <v>4.84</v>
      </c>
      <c r="H46" s="25">
        <v>4.95</v>
      </c>
      <c r="I46" s="25">
        <v>5.05</v>
      </c>
      <c r="J46" s="25">
        <v>5.17</v>
      </c>
      <c r="K46" s="25">
        <v>5.28</v>
      </c>
      <c r="L46" s="25">
        <v>5.4</v>
      </c>
      <c r="M46" s="25">
        <f t="shared" si="9"/>
        <v>45.01</v>
      </c>
    </row>
    <row r="47" spans="1:13" s="7" customFormat="1" x14ac:dyDescent="0.4">
      <c r="A47" s="24" t="s">
        <v>79</v>
      </c>
      <c r="B47" s="25">
        <v>0.02</v>
      </c>
      <c r="C47" s="25">
        <v>0.06</v>
      </c>
      <c r="D47" s="25">
        <v>0.08</v>
      </c>
      <c r="E47" s="25">
        <v>0.15</v>
      </c>
      <c r="F47" s="25">
        <v>0.15</v>
      </c>
      <c r="G47" s="25">
        <v>0.16</v>
      </c>
      <c r="H47" s="25">
        <v>0.16</v>
      </c>
      <c r="I47" s="25">
        <v>0.16</v>
      </c>
      <c r="J47" s="25">
        <v>0.17</v>
      </c>
      <c r="K47" s="25">
        <v>0.17</v>
      </c>
      <c r="L47" s="25">
        <v>0.18</v>
      </c>
      <c r="M47" s="25">
        <f t="shared" si="9"/>
        <v>1.46</v>
      </c>
    </row>
    <row r="48" spans="1:13" s="7" customFormat="1" x14ac:dyDescent="0.4">
      <c r="A48" s="24" t="s">
        <v>103</v>
      </c>
      <c r="B48" s="25">
        <v>0.03</v>
      </c>
      <c r="C48" s="25">
        <v>0.08</v>
      </c>
      <c r="D48" s="25">
        <v>0.12</v>
      </c>
      <c r="E48" s="25">
        <v>0.22</v>
      </c>
      <c r="F48" s="25">
        <v>0.22</v>
      </c>
      <c r="G48" s="25">
        <v>0.23</v>
      </c>
      <c r="H48" s="25">
        <v>0.23</v>
      </c>
      <c r="I48" s="25">
        <v>0.24</v>
      </c>
      <c r="J48" s="25">
        <v>0.24</v>
      </c>
      <c r="K48" s="25">
        <v>0.25</v>
      </c>
      <c r="L48" s="25">
        <v>0.26</v>
      </c>
      <c r="M48" s="25">
        <f t="shared" si="9"/>
        <v>2.12</v>
      </c>
    </row>
    <row r="49" spans="1:13" s="8" customFormat="1" x14ac:dyDescent="0.4">
      <c r="A49" s="11" t="s">
        <v>97</v>
      </c>
      <c r="B49" s="40">
        <v>2.87</v>
      </c>
      <c r="C49" s="40">
        <v>3.39</v>
      </c>
      <c r="D49" s="40">
        <v>3.94</v>
      </c>
      <c r="E49" s="40">
        <v>4.5199999999999996</v>
      </c>
      <c r="F49" s="40">
        <v>5</v>
      </c>
      <c r="G49" s="40">
        <v>5.07</v>
      </c>
      <c r="H49" s="40">
        <v>5.1100000000000003</v>
      </c>
      <c r="I49" s="40">
        <v>5.15</v>
      </c>
      <c r="J49" s="40">
        <v>5.19</v>
      </c>
      <c r="K49" s="40">
        <v>5.22</v>
      </c>
      <c r="L49" s="40">
        <v>5.37</v>
      </c>
      <c r="M49" s="40">
        <f t="shared" si="9"/>
        <v>50.829999999999991</v>
      </c>
    </row>
    <row r="50" spans="1:13" s="8" customFormat="1" x14ac:dyDescent="0.4">
      <c r="A50" s="11" t="s">
        <v>110</v>
      </c>
      <c r="B50" s="40">
        <v>0</v>
      </c>
      <c r="C50" s="40">
        <v>0</v>
      </c>
      <c r="D50" s="40">
        <v>0</v>
      </c>
      <c r="E50" s="40">
        <v>0</v>
      </c>
      <c r="F50" s="40">
        <v>0.02</v>
      </c>
      <c r="G50" s="40">
        <v>0.02</v>
      </c>
      <c r="H50" s="40">
        <v>0.02</v>
      </c>
      <c r="I50" s="40">
        <v>0.02</v>
      </c>
      <c r="J50" s="40">
        <v>0.04</v>
      </c>
      <c r="K50" s="40">
        <v>0.04</v>
      </c>
      <c r="L50" s="40">
        <v>0.04</v>
      </c>
      <c r="M50" s="40">
        <f t="shared" si="9"/>
        <v>0.2</v>
      </c>
    </row>
    <row r="51" spans="1:13" s="2" customFormat="1" x14ac:dyDescent="0.4">
      <c r="A51" s="14" t="s">
        <v>23</v>
      </c>
      <c r="B51" s="15">
        <f t="shared" ref="B51:L51" si="10">SUM(B52:B62)</f>
        <v>49.7</v>
      </c>
      <c r="C51" s="15">
        <f t="shared" si="10"/>
        <v>82.350000000000009</v>
      </c>
      <c r="D51" s="15">
        <f t="shared" si="10"/>
        <v>82.87</v>
      </c>
      <c r="E51" s="15">
        <f t="shared" si="10"/>
        <v>92.61</v>
      </c>
      <c r="F51" s="15">
        <f t="shared" si="10"/>
        <v>90.56</v>
      </c>
      <c r="G51" s="15">
        <f t="shared" si="10"/>
        <v>93.960000000000008</v>
      </c>
      <c r="H51" s="15">
        <f t="shared" si="10"/>
        <v>95.210000000000008</v>
      </c>
      <c r="I51" s="15">
        <f t="shared" si="10"/>
        <v>97.03</v>
      </c>
      <c r="J51" s="15">
        <f t="shared" si="10"/>
        <v>99.91</v>
      </c>
      <c r="K51" s="15">
        <f t="shared" si="10"/>
        <v>100.16</v>
      </c>
      <c r="L51" s="15">
        <f t="shared" si="10"/>
        <v>103.87</v>
      </c>
      <c r="M51" s="15">
        <f>SUM(B51:L51)</f>
        <v>988.23</v>
      </c>
    </row>
    <row r="52" spans="1:13" s="3" customFormat="1" x14ac:dyDescent="0.4">
      <c r="A52" s="16" t="s">
        <v>3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f>SUM(B52:L52)</f>
        <v>0</v>
      </c>
    </row>
    <row r="53" spans="1:13" s="3" customFormat="1" x14ac:dyDescent="0.4">
      <c r="A53" s="16" t="s">
        <v>24</v>
      </c>
      <c r="B53" s="17">
        <v>1.74</v>
      </c>
      <c r="C53" s="17">
        <v>1.18</v>
      </c>
      <c r="D53" s="17">
        <v>1.1499999999999999</v>
      </c>
      <c r="E53" s="17">
        <v>1.17</v>
      </c>
      <c r="F53" s="17">
        <v>1.19</v>
      </c>
      <c r="G53" s="17">
        <v>1.26</v>
      </c>
      <c r="H53" s="17">
        <v>1.21</v>
      </c>
      <c r="I53" s="17">
        <v>1.24</v>
      </c>
      <c r="J53" s="17">
        <v>1.26</v>
      </c>
      <c r="K53" s="17">
        <v>1.28</v>
      </c>
      <c r="L53" s="17">
        <v>1.37</v>
      </c>
      <c r="M53" s="17">
        <f>SUM(B53:L53)</f>
        <v>14.049999999999997</v>
      </c>
    </row>
    <row r="54" spans="1:13" s="4" customFormat="1" x14ac:dyDescent="0.4">
      <c r="A54" s="18" t="s">
        <v>10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f>SUM(B54:L54)</f>
        <v>0</v>
      </c>
    </row>
    <row r="55" spans="1:13" s="4" customFormat="1" x14ac:dyDescent="0.4">
      <c r="A55" s="18" t="s">
        <v>12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f t="shared" ref="M55:M57" si="11">SUM(B55:L55)</f>
        <v>0</v>
      </c>
    </row>
    <row r="56" spans="1:13" s="4" customFormat="1" x14ac:dyDescent="0.4">
      <c r="A56" s="18" t="s">
        <v>25</v>
      </c>
      <c r="B56" s="19">
        <v>2.1800000000000002</v>
      </c>
      <c r="C56" s="19">
        <v>1.85</v>
      </c>
      <c r="D56" s="19">
        <v>1.91</v>
      </c>
      <c r="E56" s="19">
        <v>1.94</v>
      </c>
      <c r="F56" s="19">
        <v>1.97</v>
      </c>
      <c r="G56" s="19">
        <v>2.0499999999999998</v>
      </c>
      <c r="H56" s="19">
        <v>2.0099999999999998</v>
      </c>
      <c r="I56" s="19">
        <v>2.06</v>
      </c>
      <c r="J56" s="19">
        <v>2.09</v>
      </c>
      <c r="K56" s="19">
        <v>2.12</v>
      </c>
      <c r="L56" s="19">
        <v>2.2200000000000002</v>
      </c>
      <c r="M56" s="19">
        <f t="shared" si="11"/>
        <v>22.400000000000002</v>
      </c>
    </row>
    <row r="57" spans="1:13" s="38" customFormat="1" x14ac:dyDescent="0.4">
      <c r="A57" s="36" t="s">
        <v>90</v>
      </c>
      <c r="B57" s="37">
        <v>0.7</v>
      </c>
      <c r="C57" s="37">
        <v>0.7</v>
      </c>
      <c r="D57" s="37">
        <v>0.72</v>
      </c>
      <c r="E57" s="37">
        <v>0.73</v>
      </c>
      <c r="F57" s="37">
        <v>0.74</v>
      </c>
      <c r="G57" s="37">
        <v>0.79</v>
      </c>
      <c r="H57" s="37">
        <v>0.76</v>
      </c>
      <c r="I57" s="37">
        <v>0.78</v>
      </c>
      <c r="J57" s="37">
        <v>0.79</v>
      </c>
      <c r="K57" s="37">
        <v>0.81</v>
      </c>
      <c r="L57" s="37">
        <v>0.86</v>
      </c>
      <c r="M57" s="37">
        <f t="shared" si="11"/>
        <v>8.379999999999999</v>
      </c>
    </row>
    <row r="58" spans="1:13" s="6" customFormat="1" x14ac:dyDescent="0.4">
      <c r="A58" s="22" t="s">
        <v>14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f>SUM(B58:L58)</f>
        <v>0</v>
      </c>
    </row>
    <row r="59" spans="1:13" s="6" customFormat="1" x14ac:dyDescent="0.4">
      <c r="A59" s="22" t="s">
        <v>16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f>SUM(B59:L59)</f>
        <v>0</v>
      </c>
    </row>
    <row r="60" spans="1:13" s="6" customFormat="1" x14ac:dyDescent="0.4">
      <c r="A60" s="22" t="s">
        <v>26</v>
      </c>
      <c r="B60" s="23">
        <v>0.48</v>
      </c>
      <c r="C60" s="23">
        <v>0.53</v>
      </c>
      <c r="D60" s="23">
        <v>0.51</v>
      </c>
      <c r="E60" s="23">
        <v>0.52</v>
      </c>
      <c r="F60" s="23">
        <v>0.53</v>
      </c>
      <c r="G60" s="23">
        <v>0.56999999999999995</v>
      </c>
      <c r="H60" s="23">
        <v>0.53</v>
      </c>
      <c r="I60" s="23">
        <v>0.55000000000000004</v>
      </c>
      <c r="J60" s="23">
        <v>0.56000000000000005</v>
      </c>
      <c r="K60" s="23">
        <v>0.56999999999999995</v>
      </c>
      <c r="L60" s="23">
        <v>0.61</v>
      </c>
      <c r="M60" s="23">
        <f>SUM(B60:L60)</f>
        <v>5.96</v>
      </c>
    </row>
    <row r="61" spans="1:13" s="35" customFormat="1" x14ac:dyDescent="0.4">
      <c r="A61" s="33" t="s">
        <v>78</v>
      </c>
      <c r="B61" s="34">
        <v>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f t="shared" ref="M61:M62" si="12">SUM(B61:L61)</f>
        <v>0</v>
      </c>
    </row>
    <row r="62" spans="1:13" s="7" customFormat="1" x14ac:dyDescent="0.4">
      <c r="A62" s="24" t="s">
        <v>27</v>
      </c>
      <c r="B62" s="25">
        <v>44.6</v>
      </c>
      <c r="C62" s="25">
        <v>78.09</v>
      </c>
      <c r="D62" s="25">
        <v>78.58</v>
      </c>
      <c r="E62" s="25">
        <v>88.25</v>
      </c>
      <c r="F62" s="25">
        <v>86.13</v>
      </c>
      <c r="G62" s="25">
        <v>89.29</v>
      </c>
      <c r="H62" s="25">
        <v>90.7</v>
      </c>
      <c r="I62" s="25">
        <v>92.4</v>
      </c>
      <c r="J62" s="25">
        <v>95.21</v>
      </c>
      <c r="K62" s="25">
        <v>95.38</v>
      </c>
      <c r="L62" s="25">
        <v>98.81</v>
      </c>
      <c r="M62" s="25">
        <f t="shared" si="12"/>
        <v>937.44</v>
      </c>
    </row>
    <row r="63" spans="1:13" s="2" customFormat="1" x14ac:dyDescent="0.4">
      <c r="A63" s="14" t="s">
        <v>28</v>
      </c>
      <c r="B63" s="15">
        <f t="shared" ref="B63:M63" si="13">B3-B51</f>
        <v>81.029999999999987</v>
      </c>
      <c r="C63" s="15">
        <f t="shared" si="13"/>
        <v>74.629999999999953</v>
      </c>
      <c r="D63" s="15">
        <f t="shared" si="13"/>
        <v>76.589999999999947</v>
      </c>
      <c r="E63" s="15">
        <f t="shared" si="13"/>
        <v>73.679999999999964</v>
      </c>
      <c r="F63" s="15">
        <f t="shared" si="13"/>
        <v>77.229999999999961</v>
      </c>
      <c r="G63" s="15">
        <f t="shared" si="13"/>
        <v>77.869999999999976</v>
      </c>
      <c r="H63" s="15">
        <f t="shared" si="13"/>
        <v>79.919999999999959</v>
      </c>
      <c r="I63" s="15">
        <f t="shared" si="13"/>
        <v>81.889999999999958</v>
      </c>
      <c r="J63" s="15">
        <f t="shared" si="13"/>
        <v>82.89999999999992</v>
      </c>
      <c r="K63" s="15">
        <f t="shared" si="13"/>
        <v>86.259999999999934</v>
      </c>
      <c r="L63" s="15">
        <f t="shared" si="13"/>
        <v>87.119999999999948</v>
      </c>
      <c r="M63" s="15">
        <f t="shared" si="13"/>
        <v>879.11999999999944</v>
      </c>
    </row>
    <row r="64" spans="1:13" s="3" customFormat="1" x14ac:dyDescent="0.4">
      <c r="A64" s="16" t="s">
        <v>29</v>
      </c>
      <c r="B64" s="17">
        <f t="shared" ref="B64:L64" si="14">B4-B52</f>
        <v>0.01</v>
      </c>
      <c r="C64" s="17">
        <f t="shared" si="14"/>
        <v>0.11</v>
      </c>
      <c r="D64" s="17">
        <f t="shared" si="14"/>
        <v>6.0000000000000005E-2</v>
      </c>
      <c r="E64" s="17">
        <f t="shared" si="14"/>
        <v>0.05</v>
      </c>
      <c r="F64" s="17">
        <f t="shared" si="14"/>
        <v>0.04</v>
      </c>
      <c r="G64" s="17">
        <f t="shared" si="14"/>
        <v>0.04</v>
      </c>
      <c r="H64" s="17">
        <f t="shared" si="14"/>
        <v>0.01</v>
      </c>
      <c r="I64" s="17">
        <f t="shared" si="14"/>
        <v>0.02</v>
      </c>
      <c r="J64" s="17">
        <f t="shared" si="14"/>
        <v>0.01</v>
      </c>
      <c r="K64" s="17">
        <f t="shared" si="14"/>
        <v>0.01</v>
      </c>
      <c r="L64" s="17">
        <f t="shared" si="14"/>
        <v>0.01</v>
      </c>
      <c r="M64" s="17">
        <f>SUM(B64:L64)</f>
        <v>0.37</v>
      </c>
    </row>
    <row r="65" spans="1:13" s="3" customFormat="1" x14ac:dyDescent="0.4">
      <c r="A65" s="16" t="s">
        <v>30</v>
      </c>
      <c r="B65" s="17">
        <f t="shared" ref="B65:L65" si="15">B7</f>
        <v>0.08</v>
      </c>
      <c r="C65" s="17">
        <f t="shared" si="15"/>
        <v>0.05</v>
      </c>
      <c r="D65" s="17">
        <f t="shared" si="15"/>
        <v>0.05</v>
      </c>
      <c r="E65" s="17">
        <f t="shared" si="15"/>
        <v>0.05</v>
      </c>
      <c r="F65" s="17">
        <f t="shared" si="15"/>
        <v>0.05</v>
      </c>
      <c r="G65" s="17">
        <f t="shared" si="15"/>
        <v>0.06</v>
      </c>
      <c r="H65" s="17">
        <f t="shared" si="15"/>
        <v>0.06</v>
      </c>
      <c r="I65" s="17">
        <f t="shared" si="15"/>
        <v>0.06</v>
      </c>
      <c r="J65" s="17">
        <f t="shared" si="15"/>
        <v>0.06</v>
      </c>
      <c r="K65" s="17">
        <f t="shared" si="15"/>
        <v>0.06</v>
      </c>
      <c r="L65" s="17">
        <f t="shared" si="15"/>
        <v>0.06</v>
      </c>
      <c r="M65" s="17">
        <f>SUM(B65:L65)</f>
        <v>0.64000000000000012</v>
      </c>
    </row>
    <row r="66" spans="1:13" s="3" customFormat="1" x14ac:dyDescent="0.4">
      <c r="A66" s="16" t="s">
        <v>31</v>
      </c>
      <c r="B66" s="17">
        <f t="shared" ref="B66:L66" si="16">B8-B53</f>
        <v>0.32999999999999985</v>
      </c>
      <c r="C66" s="17">
        <f t="shared" si="16"/>
        <v>6.0000000000000053E-2</v>
      </c>
      <c r="D66" s="17">
        <f t="shared" si="16"/>
        <v>9.000000000000008E-2</v>
      </c>
      <c r="E66" s="17">
        <f t="shared" si="16"/>
        <v>7.0000000000000062E-2</v>
      </c>
      <c r="F66" s="17">
        <f t="shared" si="16"/>
        <v>5.0000000000000044E-2</v>
      </c>
      <c r="G66" s="17">
        <f t="shared" si="16"/>
        <v>-2.0000000000000018E-2</v>
      </c>
      <c r="H66" s="17">
        <f t="shared" si="16"/>
        <v>3.0000000000000027E-2</v>
      </c>
      <c r="I66" s="17">
        <f t="shared" si="16"/>
        <v>0</v>
      </c>
      <c r="J66" s="17">
        <f t="shared" si="16"/>
        <v>-2.0000000000000018E-2</v>
      </c>
      <c r="K66" s="17">
        <f t="shared" si="16"/>
        <v>-4.0000000000000036E-2</v>
      </c>
      <c r="L66" s="17">
        <f t="shared" si="16"/>
        <v>-0.13000000000000012</v>
      </c>
      <c r="M66" s="17">
        <f>SUM(B66:L66)</f>
        <v>0.41999999999999993</v>
      </c>
    </row>
    <row r="67" spans="1:13" s="3" customFormat="1" x14ac:dyDescent="0.4">
      <c r="A67" s="16" t="s">
        <v>32</v>
      </c>
      <c r="B67" s="17">
        <f t="shared" ref="B67:L67" si="17">B9</f>
        <v>0.09</v>
      </c>
      <c r="C67" s="17">
        <f t="shared" si="17"/>
        <v>0.06</v>
      </c>
      <c r="D67" s="17">
        <f t="shared" si="17"/>
        <v>0.06</v>
      </c>
      <c r="E67" s="17">
        <f t="shared" si="17"/>
        <v>0.06</v>
      </c>
      <c r="F67" s="17">
        <f t="shared" si="17"/>
        <v>0.06</v>
      </c>
      <c r="G67" s="17">
        <f t="shared" si="17"/>
        <v>0.06</v>
      </c>
      <c r="H67" s="17">
        <f t="shared" si="17"/>
        <v>7.0000000000000007E-2</v>
      </c>
      <c r="I67" s="17">
        <f t="shared" si="17"/>
        <v>7.0000000000000007E-2</v>
      </c>
      <c r="J67" s="17">
        <f t="shared" si="17"/>
        <v>7.0000000000000007E-2</v>
      </c>
      <c r="K67" s="17">
        <f t="shared" si="17"/>
        <v>7.0000000000000007E-2</v>
      </c>
      <c r="L67" s="17">
        <f t="shared" si="17"/>
        <v>7.0000000000000007E-2</v>
      </c>
      <c r="M67" s="17">
        <f t="shared" ref="M67:M70" si="18">SUM(B67:L67)</f>
        <v>0.74000000000000021</v>
      </c>
    </row>
    <row r="68" spans="1:13" s="3" customFormat="1" x14ac:dyDescent="0.4">
      <c r="A68" s="16" t="s">
        <v>33</v>
      </c>
      <c r="B68" s="17">
        <f t="shared" ref="B68:L68" si="19">B10</f>
        <v>0.36</v>
      </c>
      <c r="C68" s="17">
        <f t="shared" si="19"/>
        <v>0.23</v>
      </c>
      <c r="D68" s="17">
        <f t="shared" si="19"/>
        <v>0.24</v>
      </c>
      <c r="E68" s="17">
        <f t="shared" si="19"/>
        <v>0.24</v>
      </c>
      <c r="F68" s="17">
        <f t="shared" si="19"/>
        <v>0.25</v>
      </c>
      <c r="G68" s="17">
        <f t="shared" si="19"/>
        <v>0.25</v>
      </c>
      <c r="H68" s="17">
        <f t="shared" si="19"/>
        <v>0.26</v>
      </c>
      <c r="I68" s="17">
        <f t="shared" si="19"/>
        <v>0.26</v>
      </c>
      <c r="J68" s="17">
        <f t="shared" si="19"/>
        <v>0.27</v>
      </c>
      <c r="K68" s="17">
        <f t="shared" si="19"/>
        <v>0.27</v>
      </c>
      <c r="L68" s="17">
        <f t="shared" si="19"/>
        <v>0.28000000000000003</v>
      </c>
      <c r="M68" s="17">
        <f t="shared" si="18"/>
        <v>2.91</v>
      </c>
    </row>
    <row r="69" spans="1:13" s="3" customFormat="1" x14ac:dyDescent="0.4">
      <c r="A69" s="16" t="s">
        <v>34</v>
      </c>
      <c r="B69" s="17">
        <f t="shared" ref="B69:L69" si="20">B11</f>
        <v>0.01</v>
      </c>
      <c r="C69" s="17">
        <f t="shared" si="20"/>
        <v>0.01</v>
      </c>
      <c r="D69" s="17">
        <f t="shared" si="20"/>
        <v>0.01</v>
      </c>
      <c r="E69" s="17">
        <f t="shared" si="20"/>
        <v>0.01</v>
      </c>
      <c r="F69" s="17">
        <f t="shared" si="20"/>
        <v>0.01</v>
      </c>
      <c r="G69" s="17">
        <f t="shared" si="20"/>
        <v>0.01</v>
      </c>
      <c r="H69" s="17">
        <f t="shared" si="20"/>
        <v>0.01</v>
      </c>
      <c r="I69" s="17">
        <f t="shared" si="20"/>
        <v>0.01</v>
      </c>
      <c r="J69" s="17">
        <f t="shared" si="20"/>
        <v>0.01</v>
      </c>
      <c r="K69" s="17">
        <f t="shared" si="20"/>
        <v>0.01</v>
      </c>
      <c r="L69" s="17">
        <f t="shared" si="20"/>
        <v>0.01</v>
      </c>
      <c r="M69" s="17">
        <f t="shared" si="18"/>
        <v>0.10999999999999999</v>
      </c>
    </row>
    <row r="70" spans="1:13" s="3" customFormat="1" x14ac:dyDescent="0.4">
      <c r="A70" s="16" t="s">
        <v>104</v>
      </c>
      <c r="B70" s="17">
        <f t="shared" ref="B70:L70" si="21">B12</f>
        <v>0.02</v>
      </c>
      <c r="C70" s="17">
        <f t="shared" si="21"/>
        <v>0.01</v>
      </c>
      <c r="D70" s="17">
        <f t="shared" si="21"/>
        <v>0.01</v>
      </c>
      <c r="E70" s="17">
        <f t="shared" si="21"/>
        <v>0.01</v>
      </c>
      <c r="F70" s="17">
        <f t="shared" si="21"/>
        <v>0.01</v>
      </c>
      <c r="G70" s="17">
        <f t="shared" si="21"/>
        <v>0.01</v>
      </c>
      <c r="H70" s="17">
        <f t="shared" si="21"/>
        <v>0.01</v>
      </c>
      <c r="I70" s="17">
        <f t="shared" si="21"/>
        <v>0.01</v>
      </c>
      <c r="J70" s="17">
        <f t="shared" si="21"/>
        <v>0.01</v>
      </c>
      <c r="K70" s="17">
        <f t="shared" si="21"/>
        <v>0.01</v>
      </c>
      <c r="L70" s="17">
        <f t="shared" si="21"/>
        <v>0.01</v>
      </c>
      <c r="M70" s="17">
        <f t="shared" si="18"/>
        <v>0.11999999999999998</v>
      </c>
    </row>
    <row r="71" spans="1:13" s="4" customFormat="1" x14ac:dyDescent="0.4">
      <c r="A71" s="18" t="s">
        <v>62</v>
      </c>
      <c r="B71" s="19">
        <f t="shared" ref="B71:L71" si="22">B13</f>
        <v>0.01</v>
      </c>
      <c r="C71" s="19">
        <f t="shared" si="22"/>
        <v>0.08</v>
      </c>
      <c r="D71" s="19">
        <f t="shared" si="22"/>
        <v>9.9999999999999992E-2</v>
      </c>
      <c r="E71" s="19">
        <f t="shared" si="22"/>
        <v>0.09</v>
      </c>
      <c r="F71" s="19">
        <f t="shared" si="22"/>
        <v>0.08</v>
      </c>
      <c r="G71" s="19">
        <f t="shared" si="22"/>
        <v>6.9999999999999993E-2</v>
      </c>
      <c r="H71" s="19">
        <f t="shared" si="22"/>
        <v>0.04</v>
      </c>
      <c r="I71" s="19">
        <f t="shared" si="22"/>
        <v>0.04</v>
      </c>
      <c r="J71" s="19">
        <f t="shared" si="22"/>
        <v>0.03</v>
      </c>
      <c r="K71" s="19">
        <f t="shared" si="22"/>
        <v>0.02</v>
      </c>
      <c r="L71" s="19">
        <f t="shared" si="22"/>
        <v>0.01</v>
      </c>
      <c r="M71" s="19">
        <f>SUM(B71:L71)</f>
        <v>0.57000000000000006</v>
      </c>
    </row>
    <row r="72" spans="1:13" s="4" customFormat="1" x14ac:dyDescent="0.4">
      <c r="A72" s="18" t="s">
        <v>35</v>
      </c>
      <c r="B72" s="19">
        <f t="shared" ref="B72:L72" si="23">B17-B56</f>
        <v>0.23999999999999977</v>
      </c>
      <c r="C72" s="19">
        <f t="shared" si="23"/>
        <v>0.23999999999999977</v>
      </c>
      <c r="D72" s="19">
        <f t="shared" si="23"/>
        <v>0.17999999999999994</v>
      </c>
      <c r="E72" s="19">
        <f t="shared" si="23"/>
        <v>0.14999999999999991</v>
      </c>
      <c r="F72" s="19">
        <f t="shared" si="23"/>
        <v>0.11999999999999988</v>
      </c>
      <c r="G72" s="19">
        <f t="shared" si="23"/>
        <v>4.0000000000000036E-2</v>
      </c>
      <c r="H72" s="19">
        <f t="shared" si="23"/>
        <v>8.0000000000000071E-2</v>
      </c>
      <c r="I72" s="19">
        <f t="shared" si="23"/>
        <v>2.9999999999999805E-2</v>
      </c>
      <c r="J72" s="19">
        <f t="shared" si="23"/>
        <v>0</v>
      </c>
      <c r="K72" s="19">
        <f t="shared" si="23"/>
        <v>-3.0000000000000249E-2</v>
      </c>
      <c r="L72" s="19">
        <f t="shared" si="23"/>
        <v>-0.13000000000000034</v>
      </c>
      <c r="M72" s="19">
        <f t="shared" ref="M72:M77" si="24">SUM(B72:L72)</f>
        <v>0.9199999999999986</v>
      </c>
    </row>
    <row r="73" spans="1:13" s="4" customFormat="1" x14ac:dyDescent="0.4">
      <c r="A73" s="18" t="s">
        <v>36</v>
      </c>
      <c r="B73" s="19">
        <f t="shared" ref="B73:L73" si="25">B18</f>
        <v>0.08</v>
      </c>
      <c r="C73" s="19">
        <f t="shared" si="25"/>
        <v>0.06</v>
      </c>
      <c r="D73" s="19">
        <f t="shared" si="25"/>
        <v>0.06</v>
      </c>
      <c r="E73" s="19">
        <f t="shared" si="25"/>
        <v>0.06</v>
      </c>
      <c r="F73" s="19">
        <f t="shared" si="25"/>
        <v>0.06</v>
      </c>
      <c r="G73" s="19">
        <f t="shared" si="25"/>
        <v>0.06</v>
      </c>
      <c r="H73" s="19">
        <f t="shared" si="25"/>
        <v>7.0000000000000007E-2</v>
      </c>
      <c r="I73" s="19">
        <f t="shared" si="25"/>
        <v>7.0000000000000007E-2</v>
      </c>
      <c r="J73" s="19">
        <f t="shared" si="25"/>
        <v>7.0000000000000007E-2</v>
      </c>
      <c r="K73" s="19">
        <f t="shared" si="25"/>
        <v>7.0000000000000007E-2</v>
      </c>
      <c r="L73" s="19">
        <f t="shared" si="25"/>
        <v>7.0000000000000007E-2</v>
      </c>
      <c r="M73" s="19">
        <f t="shared" si="24"/>
        <v>0.7300000000000002</v>
      </c>
    </row>
    <row r="74" spans="1:13" s="4" customFormat="1" x14ac:dyDescent="0.4">
      <c r="A74" s="18" t="s">
        <v>37</v>
      </c>
      <c r="B74" s="19">
        <f t="shared" ref="B74:L74" si="26">B19</f>
        <v>0.31</v>
      </c>
      <c r="C74" s="19">
        <f t="shared" si="26"/>
        <v>0.23</v>
      </c>
      <c r="D74" s="19">
        <f t="shared" si="26"/>
        <v>0.24</v>
      </c>
      <c r="E74" s="19">
        <f t="shared" si="26"/>
        <v>0.24</v>
      </c>
      <c r="F74" s="19">
        <f t="shared" si="26"/>
        <v>0.25</v>
      </c>
      <c r="G74" s="19">
        <f t="shared" si="26"/>
        <v>0.25</v>
      </c>
      <c r="H74" s="19">
        <f t="shared" si="26"/>
        <v>0.26</v>
      </c>
      <c r="I74" s="19">
        <f t="shared" si="26"/>
        <v>0.26</v>
      </c>
      <c r="J74" s="19">
        <f t="shared" si="26"/>
        <v>0.27</v>
      </c>
      <c r="K74" s="19">
        <f t="shared" si="26"/>
        <v>0.27</v>
      </c>
      <c r="L74" s="19">
        <f t="shared" si="26"/>
        <v>0.28000000000000003</v>
      </c>
      <c r="M74" s="19">
        <f t="shared" si="24"/>
        <v>2.8600000000000003</v>
      </c>
    </row>
    <row r="75" spans="1:13" s="4" customFormat="1" x14ac:dyDescent="0.4">
      <c r="A75" s="18" t="s">
        <v>38</v>
      </c>
      <c r="B75" s="19">
        <f t="shared" ref="B75:L75" si="27">B20</f>
        <v>0.01</v>
      </c>
      <c r="C75" s="19">
        <f t="shared" si="27"/>
        <v>0.01</v>
      </c>
      <c r="D75" s="19">
        <f t="shared" si="27"/>
        <v>0.01</v>
      </c>
      <c r="E75" s="19">
        <f t="shared" si="27"/>
        <v>0.01</v>
      </c>
      <c r="F75" s="19">
        <f t="shared" si="27"/>
        <v>0.01</v>
      </c>
      <c r="G75" s="19">
        <f t="shared" si="27"/>
        <v>0.01</v>
      </c>
      <c r="H75" s="19">
        <f t="shared" si="27"/>
        <v>0.01</v>
      </c>
      <c r="I75" s="19">
        <f t="shared" si="27"/>
        <v>0.01</v>
      </c>
      <c r="J75" s="19">
        <f t="shared" si="27"/>
        <v>0.01</v>
      </c>
      <c r="K75" s="19">
        <f t="shared" si="27"/>
        <v>0.01</v>
      </c>
      <c r="L75" s="19">
        <f t="shared" si="27"/>
        <v>0.01</v>
      </c>
      <c r="M75" s="19">
        <f t="shared" si="24"/>
        <v>0.10999999999999999</v>
      </c>
    </row>
    <row r="76" spans="1:13" s="4" customFormat="1" x14ac:dyDescent="0.4">
      <c r="A76" s="18" t="s">
        <v>73</v>
      </c>
      <c r="B76" s="19">
        <f t="shared" ref="B76:L76" si="28">B16</f>
        <v>7.0000000000000007E-2</v>
      </c>
      <c r="C76" s="19">
        <f t="shared" si="28"/>
        <v>0.05</v>
      </c>
      <c r="D76" s="19">
        <f t="shared" si="28"/>
        <v>0.05</v>
      </c>
      <c r="E76" s="19">
        <f t="shared" si="28"/>
        <v>0.05</v>
      </c>
      <c r="F76" s="19">
        <f t="shared" si="28"/>
        <v>0.05</v>
      </c>
      <c r="G76" s="19">
        <f t="shared" si="28"/>
        <v>0.06</v>
      </c>
      <c r="H76" s="19">
        <f t="shared" si="28"/>
        <v>0.06</v>
      </c>
      <c r="I76" s="19">
        <f t="shared" si="28"/>
        <v>0.06</v>
      </c>
      <c r="J76" s="19">
        <f t="shared" si="28"/>
        <v>0.06</v>
      </c>
      <c r="K76" s="19">
        <f t="shared" si="28"/>
        <v>0.06</v>
      </c>
      <c r="L76" s="19">
        <f t="shared" si="28"/>
        <v>0.06</v>
      </c>
      <c r="M76" s="19">
        <f t="shared" si="24"/>
        <v>0.63000000000000012</v>
      </c>
    </row>
    <row r="77" spans="1:13" s="4" customFormat="1" x14ac:dyDescent="0.4">
      <c r="A77" s="18" t="s">
        <v>105</v>
      </c>
      <c r="B77" s="19">
        <f t="shared" ref="B77:L77" si="29">B21</f>
        <v>0.01</v>
      </c>
      <c r="C77" s="19">
        <f t="shared" si="29"/>
        <v>0.01</v>
      </c>
      <c r="D77" s="19">
        <f t="shared" si="29"/>
        <v>0.01</v>
      </c>
      <c r="E77" s="19">
        <f t="shared" si="29"/>
        <v>0.01</v>
      </c>
      <c r="F77" s="19">
        <f t="shared" si="29"/>
        <v>0.01</v>
      </c>
      <c r="G77" s="19">
        <f t="shared" si="29"/>
        <v>0.01</v>
      </c>
      <c r="H77" s="19">
        <f t="shared" si="29"/>
        <v>0.01</v>
      </c>
      <c r="I77" s="19">
        <f t="shared" si="29"/>
        <v>0.01</v>
      </c>
      <c r="J77" s="19">
        <f t="shared" si="29"/>
        <v>0.01</v>
      </c>
      <c r="K77" s="19">
        <f t="shared" si="29"/>
        <v>0.01</v>
      </c>
      <c r="L77" s="19">
        <f t="shared" si="29"/>
        <v>0.01</v>
      </c>
      <c r="M77" s="19">
        <f t="shared" si="24"/>
        <v>0.10999999999999999</v>
      </c>
    </row>
    <row r="78" spans="1:13" s="38" customFormat="1" x14ac:dyDescent="0.4">
      <c r="A78" s="36" t="s">
        <v>91</v>
      </c>
      <c r="B78" s="37">
        <f t="shared" ref="B78:L78" si="30">B22</f>
        <v>0.01</v>
      </c>
      <c r="C78" s="37">
        <f t="shared" si="30"/>
        <v>0.03</v>
      </c>
      <c r="D78" s="37">
        <f t="shared" si="30"/>
        <v>0.04</v>
      </c>
      <c r="E78" s="37">
        <f t="shared" si="30"/>
        <v>0.03</v>
      </c>
      <c r="F78" s="37">
        <f t="shared" si="30"/>
        <v>0.03</v>
      </c>
      <c r="G78" s="37">
        <f t="shared" si="30"/>
        <v>0.02</v>
      </c>
      <c r="H78" s="37">
        <f t="shared" si="30"/>
        <v>0.01</v>
      </c>
      <c r="I78" s="37">
        <f t="shared" si="30"/>
        <v>0.01</v>
      </c>
      <c r="J78" s="37">
        <f t="shared" si="30"/>
        <v>0.01</v>
      </c>
      <c r="K78" s="37">
        <f t="shared" si="30"/>
        <v>0.01</v>
      </c>
      <c r="L78" s="37">
        <f t="shared" si="30"/>
        <v>0.01</v>
      </c>
      <c r="M78" s="37">
        <f t="shared" ref="M78:M84" si="31">SUM(B78:L78)</f>
        <v>0.21000000000000005</v>
      </c>
    </row>
    <row r="79" spans="1:13" s="38" customFormat="1" x14ac:dyDescent="0.4">
      <c r="A79" s="36" t="s">
        <v>92</v>
      </c>
      <c r="B79" s="37">
        <f t="shared" ref="B79:L79" si="32">B26-B57</f>
        <v>7.0000000000000062E-2</v>
      </c>
      <c r="C79" s="37">
        <f t="shared" si="32"/>
        <v>7.0000000000000062E-2</v>
      </c>
      <c r="D79" s="37">
        <f t="shared" si="32"/>
        <v>5.0000000000000044E-2</v>
      </c>
      <c r="E79" s="37">
        <f t="shared" si="32"/>
        <v>4.0000000000000036E-2</v>
      </c>
      <c r="F79" s="37">
        <f t="shared" si="32"/>
        <v>3.0000000000000027E-2</v>
      </c>
      <c r="G79" s="37">
        <f t="shared" si="32"/>
        <v>-2.0000000000000018E-2</v>
      </c>
      <c r="H79" s="37">
        <f t="shared" si="32"/>
        <v>1.0000000000000009E-2</v>
      </c>
      <c r="I79" s="37">
        <f t="shared" si="32"/>
        <v>-1.0000000000000009E-2</v>
      </c>
      <c r="J79" s="37">
        <f t="shared" si="32"/>
        <v>-2.0000000000000018E-2</v>
      </c>
      <c r="K79" s="37">
        <f t="shared" si="32"/>
        <v>-4.0000000000000036E-2</v>
      </c>
      <c r="L79" s="37">
        <f t="shared" si="32"/>
        <v>-8.9999999999999969E-2</v>
      </c>
      <c r="M79" s="37">
        <f t="shared" si="31"/>
        <v>9.0000000000000191E-2</v>
      </c>
    </row>
    <row r="80" spans="1:13" s="38" customFormat="1" x14ac:dyDescent="0.4">
      <c r="A80" s="36" t="s">
        <v>93</v>
      </c>
      <c r="B80" s="37">
        <f t="shared" ref="B80:L80" si="33">B27</f>
        <v>0.03</v>
      </c>
      <c r="C80" s="37">
        <f t="shared" si="33"/>
        <v>0.03</v>
      </c>
      <c r="D80" s="37">
        <f t="shared" si="33"/>
        <v>0.04</v>
      </c>
      <c r="E80" s="37">
        <f t="shared" si="33"/>
        <v>0.04</v>
      </c>
      <c r="F80" s="37">
        <f t="shared" si="33"/>
        <v>0.04</v>
      </c>
      <c r="G80" s="37">
        <f t="shared" si="33"/>
        <v>0.04</v>
      </c>
      <c r="H80" s="37">
        <f t="shared" si="33"/>
        <v>0.04</v>
      </c>
      <c r="I80" s="37">
        <f t="shared" si="33"/>
        <v>0.04</v>
      </c>
      <c r="J80" s="37">
        <f t="shared" si="33"/>
        <v>0.04</v>
      </c>
      <c r="K80" s="37">
        <f t="shared" si="33"/>
        <v>0.04</v>
      </c>
      <c r="L80" s="37">
        <f t="shared" si="33"/>
        <v>0.04</v>
      </c>
      <c r="M80" s="37">
        <f t="shared" si="31"/>
        <v>0.41999999999999993</v>
      </c>
    </row>
    <row r="81" spans="1:13" s="38" customFormat="1" x14ac:dyDescent="0.4">
      <c r="A81" s="36" t="s">
        <v>94</v>
      </c>
      <c r="B81" s="37">
        <f t="shared" ref="B81:L81" si="34">B28</f>
        <v>0.13</v>
      </c>
      <c r="C81" s="37">
        <f t="shared" si="34"/>
        <v>0.14000000000000001</v>
      </c>
      <c r="D81" s="37">
        <f t="shared" si="34"/>
        <v>0.14000000000000001</v>
      </c>
      <c r="E81" s="37">
        <f t="shared" si="34"/>
        <v>0.14000000000000001</v>
      </c>
      <c r="F81" s="37">
        <f t="shared" si="34"/>
        <v>0.15</v>
      </c>
      <c r="G81" s="37">
        <f t="shared" si="34"/>
        <v>0.15</v>
      </c>
      <c r="H81" s="37">
        <f t="shared" si="34"/>
        <v>0.15</v>
      </c>
      <c r="I81" s="37">
        <f t="shared" si="34"/>
        <v>0.16</v>
      </c>
      <c r="J81" s="37">
        <f t="shared" si="34"/>
        <v>0.16</v>
      </c>
      <c r="K81" s="37">
        <f t="shared" si="34"/>
        <v>0.16</v>
      </c>
      <c r="L81" s="37">
        <f t="shared" si="34"/>
        <v>0.17</v>
      </c>
      <c r="M81" s="37">
        <f t="shared" si="31"/>
        <v>1.6499999999999997</v>
      </c>
    </row>
    <row r="82" spans="1:13" s="38" customFormat="1" x14ac:dyDescent="0.4">
      <c r="A82" s="36" t="s">
        <v>95</v>
      </c>
      <c r="B82" s="37">
        <f t="shared" ref="B82:L82" si="35">B29</f>
        <v>0</v>
      </c>
      <c r="C82" s="37">
        <f t="shared" si="35"/>
        <v>0</v>
      </c>
      <c r="D82" s="37">
        <f t="shared" si="35"/>
        <v>0</v>
      </c>
      <c r="E82" s="37">
        <f t="shared" si="35"/>
        <v>0</v>
      </c>
      <c r="F82" s="37">
        <f t="shared" si="35"/>
        <v>0</v>
      </c>
      <c r="G82" s="37">
        <f t="shared" si="35"/>
        <v>0</v>
      </c>
      <c r="H82" s="37">
        <f t="shared" si="35"/>
        <v>0.01</v>
      </c>
      <c r="I82" s="37">
        <f t="shared" si="35"/>
        <v>0.01</v>
      </c>
      <c r="J82" s="37">
        <f t="shared" si="35"/>
        <v>0.01</v>
      </c>
      <c r="K82" s="37">
        <f t="shared" si="35"/>
        <v>0.01</v>
      </c>
      <c r="L82" s="37">
        <f t="shared" si="35"/>
        <v>0.01</v>
      </c>
      <c r="M82" s="37">
        <f t="shared" si="31"/>
        <v>0.05</v>
      </c>
    </row>
    <row r="83" spans="1:13" s="38" customFormat="1" x14ac:dyDescent="0.4">
      <c r="A83" s="36" t="s">
        <v>96</v>
      </c>
      <c r="B83" s="37">
        <f t="shared" ref="B83:L83" si="36">B25</f>
        <v>0.03</v>
      </c>
      <c r="C83" s="37">
        <f t="shared" si="36"/>
        <v>0.03</v>
      </c>
      <c r="D83" s="37">
        <f t="shared" si="36"/>
        <v>0.03</v>
      </c>
      <c r="E83" s="37">
        <f t="shared" si="36"/>
        <v>0.03</v>
      </c>
      <c r="F83" s="37">
        <f t="shared" si="36"/>
        <v>0.03</v>
      </c>
      <c r="G83" s="37">
        <f t="shared" si="36"/>
        <v>0.03</v>
      </c>
      <c r="H83" s="37">
        <f t="shared" si="36"/>
        <v>0.03</v>
      </c>
      <c r="I83" s="37">
        <f t="shared" si="36"/>
        <v>0.04</v>
      </c>
      <c r="J83" s="37">
        <f t="shared" si="36"/>
        <v>0.04</v>
      </c>
      <c r="K83" s="37">
        <f t="shared" si="36"/>
        <v>0.04</v>
      </c>
      <c r="L83" s="37">
        <f t="shared" si="36"/>
        <v>0.04</v>
      </c>
      <c r="M83" s="37">
        <f t="shared" si="31"/>
        <v>0.36999999999999994</v>
      </c>
    </row>
    <row r="84" spans="1:13" s="38" customFormat="1" x14ac:dyDescent="0.4">
      <c r="A84" s="36" t="s">
        <v>106</v>
      </c>
      <c r="B84" s="37">
        <f t="shared" ref="B84:L84" si="37">B30</f>
        <v>0.01</v>
      </c>
      <c r="C84" s="37">
        <f t="shared" si="37"/>
        <v>0.01</v>
      </c>
      <c r="D84" s="37">
        <f t="shared" si="37"/>
        <v>0.01</v>
      </c>
      <c r="E84" s="37">
        <f t="shared" si="37"/>
        <v>0.01</v>
      </c>
      <c r="F84" s="37">
        <f t="shared" si="37"/>
        <v>0.01</v>
      </c>
      <c r="G84" s="37">
        <f t="shared" si="37"/>
        <v>0.01</v>
      </c>
      <c r="H84" s="37">
        <f t="shared" si="37"/>
        <v>0.01</v>
      </c>
      <c r="I84" s="37">
        <f t="shared" si="37"/>
        <v>0.01</v>
      </c>
      <c r="J84" s="37">
        <f t="shared" si="37"/>
        <v>0.01</v>
      </c>
      <c r="K84" s="37">
        <f t="shared" si="37"/>
        <v>0.01</v>
      </c>
      <c r="L84" s="37">
        <f t="shared" si="37"/>
        <v>0.01</v>
      </c>
      <c r="M84" s="37">
        <f t="shared" si="31"/>
        <v>0.10999999999999999</v>
      </c>
    </row>
    <row r="85" spans="1:13" s="6" customFormat="1" x14ac:dyDescent="0.4">
      <c r="A85" s="22" t="s">
        <v>39</v>
      </c>
      <c r="B85" s="23">
        <f t="shared" ref="B85:L85" si="38">B31-B58</f>
        <v>0</v>
      </c>
      <c r="C85" s="23">
        <f t="shared" si="38"/>
        <v>7.0000000000000007E-2</v>
      </c>
      <c r="D85" s="23">
        <f t="shared" si="38"/>
        <v>0.05</v>
      </c>
      <c r="E85" s="23">
        <f t="shared" si="38"/>
        <v>0.05</v>
      </c>
      <c r="F85" s="23">
        <f t="shared" si="38"/>
        <v>0.04</v>
      </c>
      <c r="G85" s="23">
        <f t="shared" si="38"/>
        <v>0.04</v>
      </c>
      <c r="H85" s="23">
        <f t="shared" si="38"/>
        <v>0.03</v>
      </c>
      <c r="I85" s="23">
        <f t="shared" si="38"/>
        <v>0.03</v>
      </c>
      <c r="J85" s="23">
        <f t="shared" si="38"/>
        <v>0.03</v>
      </c>
      <c r="K85" s="23">
        <f t="shared" si="38"/>
        <v>0.03</v>
      </c>
      <c r="L85" s="23">
        <f t="shared" si="38"/>
        <v>0.02</v>
      </c>
      <c r="M85" s="23">
        <f t="shared" ref="M85:M91" si="39">SUM(B85:L85)</f>
        <v>0.39000000000000012</v>
      </c>
    </row>
    <row r="86" spans="1:13" s="6" customFormat="1" x14ac:dyDescent="0.4">
      <c r="A86" s="22" t="s">
        <v>40</v>
      </c>
      <c r="B86" s="23">
        <f t="shared" ref="B86:L86" si="40">B34-B59</f>
        <v>0.02</v>
      </c>
      <c r="C86" s="23">
        <f t="shared" si="40"/>
        <v>0.02</v>
      </c>
      <c r="D86" s="23">
        <f t="shared" si="40"/>
        <v>0.02</v>
      </c>
      <c r="E86" s="23">
        <f t="shared" si="40"/>
        <v>0.02</v>
      </c>
      <c r="F86" s="23">
        <f t="shared" si="40"/>
        <v>0.02</v>
      </c>
      <c r="G86" s="23">
        <f t="shared" si="40"/>
        <v>0.02</v>
      </c>
      <c r="H86" s="23">
        <f t="shared" si="40"/>
        <v>0.02</v>
      </c>
      <c r="I86" s="23">
        <f t="shared" si="40"/>
        <v>0.02</v>
      </c>
      <c r="J86" s="23">
        <f t="shared" si="40"/>
        <v>0.02</v>
      </c>
      <c r="K86" s="23">
        <f t="shared" si="40"/>
        <v>0.02</v>
      </c>
      <c r="L86" s="23">
        <f t="shared" si="40"/>
        <v>0.03</v>
      </c>
      <c r="M86" s="23">
        <f t="shared" si="39"/>
        <v>0.22999999999999998</v>
      </c>
    </row>
    <row r="87" spans="1:13" s="6" customFormat="1" x14ac:dyDescent="0.4">
      <c r="A87" s="22" t="s">
        <v>41</v>
      </c>
      <c r="B87" s="23">
        <f t="shared" ref="B87:L87" si="41">B35-B60</f>
        <v>0.25</v>
      </c>
      <c r="C87" s="23">
        <f t="shared" si="41"/>
        <v>8.9999999999999969E-2</v>
      </c>
      <c r="D87" s="23">
        <f t="shared" si="41"/>
        <v>0.10999999999999999</v>
      </c>
      <c r="E87" s="23">
        <f t="shared" si="41"/>
        <v>9.9999999999999978E-2</v>
      </c>
      <c r="F87" s="23">
        <f t="shared" si="41"/>
        <v>8.9999999999999969E-2</v>
      </c>
      <c r="G87" s="23">
        <f t="shared" si="41"/>
        <v>5.0000000000000044E-2</v>
      </c>
      <c r="H87" s="23">
        <f t="shared" si="41"/>
        <v>8.9999999999999969E-2</v>
      </c>
      <c r="I87" s="23">
        <f t="shared" si="41"/>
        <v>6.9999999999999951E-2</v>
      </c>
      <c r="J87" s="23">
        <f t="shared" si="41"/>
        <v>5.9999999999999942E-2</v>
      </c>
      <c r="K87" s="23">
        <f t="shared" si="41"/>
        <v>5.0000000000000044E-2</v>
      </c>
      <c r="L87" s="23">
        <f t="shared" si="41"/>
        <v>1.0000000000000009E-2</v>
      </c>
      <c r="M87" s="23">
        <f t="shared" si="39"/>
        <v>0.96999999999999986</v>
      </c>
    </row>
    <row r="88" spans="1:13" x14ac:dyDescent="0.4">
      <c r="A88" s="22" t="s">
        <v>42</v>
      </c>
      <c r="B88" s="23">
        <f t="shared" ref="B88:L88" si="42">B36</f>
        <v>0.02</v>
      </c>
      <c r="C88" s="23">
        <f t="shared" si="42"/>
        <v>0.02</v>
      </c>
      <c r="D88" s="23">
        <f t="shared" si="42"/>
        <v>0.02</v>
      </c>
      <c r="E88" s="23">
        <f t="shared" si="42"/>
        <v>0.02</v>
      </c>
      <c r="F88" s="23">
        <f t="shared" si="42"/>
        <v>0.03</v>
      </c>
      <c r="G88" s="23">
        <f t="shared" si="42"/>
        <v>0.03</v>
      </c>
      <c r="H88" s="23">
        <f t="shared" si="42"/>
        <v>0.03</v>
      </c>
      <c r="I88" s="23">
        <f t="shared" si="42"/>
        <v>0.03</v>
      </c>
      <c r="J88" s="23">
        <f t="shared" si="42"/>
        <v>0.03</v>
      </c>
      <c r="K88" s="23">
        <f t="shared" si="42"/>
        <v>0.03</v>
      </c>
      <c r="L88" s="23">
        <f t="shared" si="42"/>
        <v>0.03</v>
      </c>
      <c r="M88" s="23">
        <f t="shared" si="39"/>
        <v>0.29000000000000004</v>
      </c>
    </row>
    <row r="89" spans="1:13" x14ac:dyDescent="0.4">
      <c r="A89" s="22" t="s">
        <v>43</v>
      </c>
      <c r="B89" s="23">
        <f t="shared" ref="B89:L89" si="43">B37</f>
        <v>0.09</v>
      </c>
      <c r="C89" s="23">
        <f t="shared" si="43"/>
        <v>0.09</v>
      </c>
      <c r="D89" s="23">
        <f t="shared" si="43"/>
        <v>0.09</v>
      </c>
      <c r="E89" s="23">
        <f t="shared" si="43"/>
        <v>0.1</v>
      </c>
      <c r="F89" s="23">
        <f t="shared" si="43"/>
        <v>0.1</v>
      </c>
      <c r="G89" s="23">
        <f t="shared" si="43"/>
        <v>0.1</v>
      </c>
      <c r="H89" s="23">
        <f t="shared" si="43"/>
        <v>0.1</v>
      </c>
      <c r="I89" s="23">
        <f t="shared" si="43"/>
        <v>0.11</v>
      </c>
      <c r="J89" s="23">
        <f t="shared" si="43"/>
        <v>0.11</v>
      </c>
      <c r="K89" s="23">
        <f t="shared" si="43"/>
        <v>0.11</v>
      </c>
      <c r="L89" s="23">
        <f t="shared" si="43"/>
        <v>0.11</v>
      </c>
      <c r="M89" s="23">
        <f t="shared" si="39"/>
        <v>1.1099999999999999</v>
      </c>
    </row>
    <row r="90" spans="1:13" x14ac:dyDescent="0.4">
      <c r="A90" s="22" t="s">
        <v>44</v>
      </c>
      <c r="B90" s="23">
        <f t="shared" ref="B90:L90" si="44">B38</f>
        <v>0</v>
      </c>
      <c r="C90" s="23">
        <f t="shared" si="44"/>
        <v>0</v>
      </c>
      <c r="D90" s="23">
        <f t="shared" si="44"/>
        <v>0</v>
      </c>
      <c r="E90" s="23">
        <f t="shared" si="44"/>
        <v>0</v>
      </c>
      <c r="F90" s="23">
        <f t="shared" si="44"/>
        <v>0</v>
      </c>
      <c r="G90" s="23">
        <f t="shared" si="44"/>
        <v>0</v>
      </c>
      <c r="H90" s="23">
        <f t="shared" si="44"/>
        <v>0</v>
      </c>
      <c r="I90" s="23">
        <f t="shared" si="44"/>
        <v>0</v>
      </c>
      <c r="J90" s="23">
        <f t="shared" si="44"/>
        <v>0</v>
      </c>
      <c r="K90" s="23">
        <f t="shared" si="44"/>
        <v>0</v>
      </c>
      <c r="L90" s="23">
        <f t="shared" si="44"/>
        <v>0</v>
      </c>
      <c r="M90" s="23">
        <f t="shared" si="39"/>
        <v>0</v>
      </c>
    </row>
    <row r="91" spans="1:13" x14ac:dyDescent="0.4">
      <c r="A91" s="22" t="s">
        <v>107</v>
      </c>
      <c r="B91" s="23">
        <f t="shared" ref="B91:L91" si="45">B39</f>
        <v>0</v>
      </c>
      <c r="C91" s="23">
        <f t="shared" si="45"/>
        <v>0</v>
      </c>
      <c r="D91" s="23">
        <f t="shared" si="45"/>
        <v>0</v>
      </c>
      <c r="E91" s="23">
        <f t="shared" si="45"/>
        <v>0</v>
      </c>
      <c r="F91" s="23">
        <f t="shared" si="45"/>
        <v>0</v>
      </c>
      <c r="G91" s="23">
        <f t="shared" si="45"/>
        <v>0</v>
      </c>
      <c r="H91" s="23">
        <f t="shared" si="45"/>
        <v>0</v>
      </c>
      <c r="I91" s="23">
        <f t="shared" si="45"/>
        <v>0</v>
      </c>
      <c r="J91" s="23">
        <f t="shared" si="45"/>
        <v>0.01</v>
      </c>
      <c r="K91" s="23">
        <f t="shared" si="45"/>
        <v>0.01</v>
      </c>
      <c r="L91" s="23">
        <f t="shared" si="45"/>
        <v>0.01</v>
      </c>
      <c r="M91" s="23">
        <f t="shared" si="39"/>
        <v>0.03</v>
      </c>
    </row>
    <row r="92" spans="1:13" s="7" customFormat="1" x14ac:dyDescent="0.4">
      <c r="A92" s="24" t="s">
        <v>80</v>
      </c>
      <c r="B92" s="25">
        <f t="shared" ref="B92:L92" si="46">B40-B61</f>
        <v>0.03</v>
      </c>
      <c r="C92" s="25">
        <f t="shared" si="46"/>
        <v>22.5</v>
      </c>
      <c r="D92" s="25">
        <f t="shared" si="46"/>
        <v>20.12</v>
      </c>
      <c r="E92" s="25">
        <f t="shared" si="46"/>
        <v>20.21</v>
      </c>
      <c r="F92" s="25">
        <f t="shared" si="46"/>
        <v>18.22</v>
      </c>
      <c r="G92" s="25">
        <f t="shared" si="46"/>
        <v>19.110000000000003</v>
      </c>
      <c r="H92" s="25">
        <f t="shared" si="46"/>
        <v>19.290000000000003</v>
      </c>
      <c r="I92" s="25">
        <f t="shared" si="46"/>
        <v>19.82</v>
      </c>
      <c r="J92" s="25">
        <f t="shared" si="46"/>
        <v>20.37</v>
      </c>
      <c r="K92" s="25">
        <f t="shared" si="46"/>
        <v>20.630000000000003</v>
      </c>
      <c r="L92" s="25">
        <f t="shared" si="46"/>
        <v>21.599999999999998</v>
      </c>
      <c r="M92" s="25">
        <f t="shared" ref="M92:M100" si="47">SUM(B92:L92)</f>
        <v>201.9</v>
      </c>
    </row>
    <row r="93" spans="1:13" s="7" customFormat="1" x14ac:dyDescent="0.4">
      <c r="A93" s="24" t="s">
        <v>45</v>
      </c>
      <c r="B93" s="25">
        <f t="shared" ref="B93:L93" si="48">B43</f>
        <v>0.14000000000000001</v>
      </c>
      <c r="C93" s="25">
        <f t="shared" si="48"/>
        <v>0.36</v>
      </c>
      <c r="D93" s="25">
        <f t="shared" si="48"/>
        <v>0.56000000000000005</v>
      </c>
      <c r="E93" s="25">
        <f t="shared" si="48"/>
        <v>1.01</v>
      </c>
      <c r="F93" s="25">
        <f t="shared" si="48"/>
        <v>1.04</v>
      </c>
      <c r="G93" s="25">
        <f t="shared" si="48"/>
        <v>1.07</v>
      </c>
      <c r="H93" s="25">
        <f t="shared" si="48"/>
        <v>1.1000000000000001</v>
      </c>
      <c r="I93" s="25">
        <f t="shared" si="48"/>
        <v>1.1299999999999999</v>
      </c>
      <c r="J93" s="25">
        <f t="shared" si="48"/>
        <v>1.1599999999999999</v>
      </c>
      <c r="K93" s="25">
        <f t="shared" si="48"/>
        <v>1.19</v>
      </c>
      <c r="L93" s="25">
        <f t="shared" si="48"/>
        <v>1.23</v>
      </c>
      <c r="M93" s="25">
        <f t="shared" si="47"/>
        <v>9.990000000000002</v>
      </c>
    </row>
    <row r="94" spans="1:13" s="7" customFormat="1" x14ac:dyDescent="0.4">
      <c r="A94" s="24" t="s">
        <v>46</v>
      </c>
      <c r="B94" s="25">
        <f t="shared" ref="B94:L94" si="49">B44-B62</f>
        <v>74.81</v>
      </c>
      <c r="C94" s="25">
        <f t="shared" si="49"/>
        <v>44.3</v>
      </c>
      <c r="D94" s="25">
        <f t="shared" si="49"/>
        <v>46.75</v>
      </c>
      <c r="E94" s="25">
        <f t="shared" si="49"/>
        <v>40.090000000000003</v>
      </c>
      <c r="F94" s="25">
        <f t="shared" si="49"/>
        <v>45.03</v>
      </c>
      <c r="G94" s="25">
        <f t="shared" si="49"/>
        <v>44.760000000000005</v>
      </c>
      <c r="H94" s="25">
        <f t="shared" si="49"/>
        <v>46.3</v>
      </c>
      <c r="I94" s="25">
        <f t="shared" si="49"/>
        <v>47.609999999999985</v>
      </c>
      <c r="J94" s="25">
        <f t="shared" si="49"/>
        <v>47.88000000000001</v>
      </c>
      <c r="K94" s="25">
        <f t="shared" si="49"/>
        <v>50.860000000000014</v>
      </c>
      <c r="L94" s="25">
        <f t="shared" si="49"/>
        <v>50.650000000000006</v>
      </c>
      <c r="M94" s="25">
        <f t="shared" si="47"/>
        <v>539.04</v>
      </c>
    </row>
    <row r="95" spans="1:13" s="7" customFormat="1" x14ac:dyDescent="0.4">
      <c r="A95" s="24" t="s">
        <v>47</v>
      </c>
      <c r="B95" s="25">
        <f t="shared" ref="B95:L95" si="50">B45</f>
        <v>0.17</v>
      </c>
      <c r="C95" s="25">
        <f t="shared" si="50"/>
        <v>0.43</v>
      </c>
      <c r="D95" s="25">
        <f t="shared" si="50"/>
        <v>0.66</v>
      </c>
      <c r="E95" s="25">
        <f t="shared" si="50"/>
        <v>1.17</v>
      </c>
      <c r="F95" s="25">
        <f t="shared" si="50"/>
        <v>1.2</v>
      </c>
      <c r="G95" s="25">
        <f t="shared" si="50"/>
        <v>1.23</v>
      </c>
      <c r="H95" s="25">
        <f t="shared" si="50"/>
        <v>1.25</v>
      </c>
      <c r="I95" s="25">
        <f t="shared" si="50"/>
        <v>1.28</v>
      </c>
      <c r="J95" s="25">
        <f t="shared" si="50"/>
        <v>1.31</v>
      </c>
      <c r="K95" s="25">
        <f t="shared" si="50"/>
        <v>1.34</v>
      </c>
      <c r="L95" s="25">
        <f t="shared" si="50"/>
        <v>1.37</v>
      </c>
      <c r="M95" s="25">
        <f t="shared" si="47"/>
        <v>11.41</v>
      </c>
    </row>
    <row r="96" spans="1:13" s="7" customFormat="1" x14ac:dyDescent="0.4">
      <c r="A96" s="24" t="s">
        <v>48</v>
      </c>
      <c r="B96" s="25">
        <f t="shared" ref="B96:L96" si="51">B46</f>
        <v>0.67</v>
      </c>
      <c r="C96" s="25">
        <f t="shared" si="51"/>
        <v>1.7</v>
      </c>
      <c r="D96" s="25">
        <f t="shared" si="51"/>
        <v>2.59</v>
      </c>
      <c r="E96" s="25">
        <f t="shared" si="51"/>
        <v>4.63</v>
      </c>
      <c r="F96" s="25">
        <f t="shared" si="51"/>
        <v>4.7300000000000004</v>
      </c>
      <c r="G96" s="25">
        <f t="shared" si="51"/>
        <v>4.84</v>
      </c>
      <c r="H96" s="25">
        <f t="shared" si="51"/>
        <v>4.95</v>
      </c>
      <c r="I96" s="25">
        <f t="shared" si="51"/>
        <v>5.05</v>
      </c>
      <c r="J96" s="25">
        <f t="shared" si="51"/>
        <v>5.17</v>
      </c>
      <c r="K96" s="25">
        <f t="shared" si="51"/>
        <v>5.28</v>
      </c>
      <c r="L96" s="25">
        <f t="shared" si="51"/>
        <v>5.4</v>
      </c>
      <c r="M96" s="25">
        <f t="shared" si="47"/>
        <v>45.01</v>
      </c>
    </row>
    <row r="97" spans="1:13" s="7" customFormat="1" x14ac:dyDescent="0.4">
      <c r="A97" s="24" t="s">
        <v>49</v>
      </c>
      <c r="B97" s="25">
        <f t="shared" ref="B97:L97" si="52">B47</f>
        <v>0.02</v>
      </c>
      <c r="C97" s="25">
        <f t="shared" si="52"/>
        <v>0.06</v>
      </c>
      <c r="D97" s="25">
        <f t="shared" si="52"/>
        <v>0.08</v>
      </c>
      <c r="E97" s="25">
        <f t="shared" si="52"/>
        <v>0.15</v>
      </c>
      <c r="F97" s="25">
        <f t="shared" si="52"/>
        <v>0.15</v>
      </c>
      <c r="G97" s="25">
        <f t="shared" si="52"/>
        <v>0.16</v>
      </c>
      <c r="H97" s="25">
        <f t="shared" si="52"/>
        <v>0.16</v>
      </c>
      <c r="I97" s="25">
        <f t="shared" si="52"/>
        <v>0.16</v>
      </c>
      <c r="J97" s="25">
        <f t="shared" si="52"/>
        <v>0.17</v>
      </c>
      <c r="K97" s="25">
        <f t="shared" si="52"/>
        <v>0.17</v>
      </c>
      <c r="L97" s="25">
        <f t="shared" si="52"/>
        <v>0.18</v>
      </c>
      <c r="M97" s="25">
        <f t="shared" si="47"/>
        <v>1.46</v>
      </c>
    </row>
    <row r="98" spans="1:13" s="7" customFormat="1" x14ac:dyDescent="0.4">
      <c r="A98" s="24" t="s">
        <v>108</v>
      </c>
      <c r="B98" s="25">
        <f>B48</f>
        <v>0.03</v>
      </c>
      <c r="C98" s="25">
        <f t="shared" ref="C98:L98" si="53">C48</f>
        <v>0.08</v>
      </c>
      <c r="D98" s="25">
        <f t="shared" si="53"/>
        <v>0.12</v>
      </c>
      <c r="E98" s="25">
        <f t="shared" si="53"/>
        <v>0.22</v>
      </c>
      <c r="F98" s="25">
        <f t="shared" si="53"/>
        <v>0.22</v>
      </c>
      <c r="G98" s="25">
        <f t="shared" si="53"/>
        <v>0.23</v>
      </c>
      <c r="H98" s="25">
        <f t="shared" si="53"/>
        <v>0.23</v>
      </c>
      <c r="I98" s="25">
        <f t="shared" si="53"/>
        <v>0.24</v>
      </c>
      <c r="J98" s="25">
        <f t="shared" si="53"/>
        <v>0.24</v>
      </c>
      <c r="K98" s="25">
        <f t="shared" si="53"/>
        <v>0.25</v>
      </c>
      <c r="L98" s="25">
        <f t="shared" si="53"/>
        <v>0.26</v>
      </c>
      <c r="M98" s="25">
        <f t="shared" si="47"/>
        <v>2.12</v>
      </c>
    </row>
    <row r="99" spans="1:13" x14ac:dyDescent="0.4">
      <c r="A99" s="12" t="s">
        <v>98</v>
      </c>
      <c r="B99" s="29">
        <f>B49</f>
        <v>2.87</v>
      </c>
      <c r="C99" s="29">
        <f t="shared" ref="C99:L99" si="54">C49</f>
        <v>3.39</v>
      </c>
      <c r="D99" s="29">
        <f t="shared" si="54"/>
        <v>3.94</v>
      </c>
      <c r="E99" s="29">
        <f t="shared" si="54"/>
        <v>4.5199999999999996</v>
      </c>
      <c r="F99" s="29">
        <f t="shared" si="54"/>
        <v>5</v>
      </c>
      <c r="G99" s="29">
        <f t="shared" si="54"/>
        <v>5.07</v>
      </c>
      <c r="H99" s="29">
        <f t="shared" si="54"/>
        <v>5.1100000000000003</v>
      </c>
      <c r="I99" s="29">
        <f t="shared" si="54"/>
        <v>5.15</v>
      </c>
      <c r="J99" s="29">
        <f t="shared" si="54"/>
        <v>5.19</v>
      </c>
      <c r="K99" s="29">
        <f t="shared" si="54"/>
        <v>5.22</v>
      </c>
      <c r="L99" s="29">
        <f t="shared" si="54"/>
        <v>5.37</v>
      </c>
      <c r="M99" s="29">
        <f t="shared" si="47"/>
        <v>50.829999999999991</v>
      </c>
    </row>
    <row r="100" spans="1:13" x14ac:dyDescent="0.4">
      <c r="A100" s="11" t="s">
        <v>111</v>
      </c>
      <c r="B100" s="29">
        <f>B50</f>
        <v>0</v>
      </c>
      <c r="C100" s="29">
        <f t="shared" ref="C100:L100" si="55">C50</f>
        <v>0</v>
      </c>
      <c r="D100" s="29">
        <f t="shared" si="55"/>
        <v>0</v>
      </c>
      <c r="E100" s="29">
        <f t="shared" si="55"/>
        <v>0</v>
      </c>
      <c r="F100" s="29">
        <f t="shared" si="55"/>
        <v>0.02</v>
      </c>
      <c r="G100" s="29">
        <f t="shared" si="55"/>
        <v>0.02</v>
      </c>
      <c r="H100" s="29">
        <f t="shared" si="55"/>
        <v>0.02</v>
      </c>
      <c r="I100" s="29">
        <f t="shared" si="55"/>
        <v>0.02</v>
      </c>
      <c r="J100" s="29">
        <f t="shared" si="55"/>
        <v>0.04</v>
      </c>
      <c r="K100" s="29">
        <f t="shared" si="55"/>
        <v>0.04</v>
      </c>
      <c r="L100" s="29">
        <f t="shared" si="55"/>
        <v>0.04</v>
      </c>
      <c r="M100" s="29">
        <f t="shared" si="47"/>
        <v>0.2</v>
      </c>
    </row>
    <row r="101" spans="1:13" x14ac:dyDescent="0.4">
      <c r="B101" s="1">
        <v>0</v>
      </c>
      <c r="C101" s="1">
        <v>1</v>
      </c>
      <c r="D101" s="1">
        <v>2</v>
      </c>
      <c r="E101" s="1">
        <v>3</v>
      </c>
      <c r="F101" s="1">
        <v>4</v>
      </c>
      <c r="G101" s="1">
        <v>5</v>
      </c>
      <c r="H101" s="1">
        <v>6</v>
      </c>
      <c r="I101" s="1">
        <v>7</v>
      </c>
      <c r="J101" s="1">
        <v>8</v>
      </c>
      <c r="K101" s="1">
        <v>9</v>
      </c>
      <c r="L101" s="1">
        <v>10</v>
      </c>
    </row>
    <row r="102" spans="1:13" s="9" customFormat="1" x14ac:dyDescent="0.4">
      <c r="A102" s="10" t="s">
        <v>2</v>
      </c>
      <c r="B102" s="41">
        <f>SUM(B103:B109)</f>
        <v>130.72999999999996</v>
      </c>
      <c r="C102" s="41">
        <f t="shared" ref="C102:L102" si="56">SUM(C103:C109)</f>
        <v>156.98000000000002</v>
      </c>
      <c r="D102" s="41">
        <f t="shared" si="56"/>
        <v>159.46000000000004</v>
      </c>
      <c r="E102" s="41">
        <f t="shared" si="56"/>
        <v>166.29</v>
      </c>
      <c r="F102" s="41">
        <f t="shared" si="56"/>
        <v>167.78999999999996</v>
      </c>
      <c r="G102" s="41">
        <f t="shared" si="56"/>
        <v>171.83</v>
      </c>
      <c r="H102" s="41">
        <f t="shared" si="56"/>
        <v>175.13000000000002</v>
      </c>
      <c r="I102" s="41">
        <f t="shared" si="56"/>
        <v>178.92000000000002</v>
      </c>
      <c r="J102" s="41">
        <f t="shared" si="56"/>
        <v>182.80999999999997</v>
      </c>
      <c r="K102" s="41">
        <f t="shared" si="56"/>
        <v>186.42</v>
      </c>
      <c r="L102" s="41">
        <f t="shared" si="56"/>
        <v>190.99000000000004</v>
      </c>
      <c r="M102" s="41">
        <f>SUM(M103:M109)</f>
        <v>1867.35</v>
      </c>
    </row>
    <row r="103" spans="1:13" s="8" customFormat="1" x14ac:dyDescent="0.4">
      <c r="A103" s="11" t="s">
        <v>81</v>
      </c>
      <c r="B103" s="42">
        <f t="shared" ref="B103:L103" si="57">B4+B13+B31+B40+B22</f>
        <v>6.0000000000000005E-2</v>
      </c>
      <c r="C103" s="42">
        <f t="shared" si="57"/>
        <v>22.790000000000003</v>
      </c>
      <c r="D103" s="42">
        <f t="shared" si="57"/>
        <v>20.37</v>
      </c>
      <c r="E103" s="42">
        <f t="shared" si="57"/>
        <v>20.430000000000003</v>
      </c>
      <c r="F103" s="42">
        <f t="shared" si="57"/>
        <v>18.41</v>
      </c>
      <c r="G103" s="42">
        <f t="shared" si="57"/>
        <v>19.28</v>
      </c>
      <c r="H103" s="42">
        <f t="shared" si="57"/>
        <v>19.380000000000003</v>
      </c>
      <c r="I103" s="42">
        <f t="shared" si="57"/>
        <v>19.920000000000002</v>
      </c>
      <c r="J103" s="42">
        <f t="shared" si="57"/>
        <v>20.450000000000003</v>
      </c>
      <c r="K103" s="42">
        <f t="shared" si="57"/>
        <v>20.700000000000003</v>
      </c>
      <c r="L103" s="42">
        <f t="shared" si="57"/>
        <v>21.65</v>
      </c>
      <c r="M103" s="42">
        <f t="shared" ref="M103:M109" si="58">SUM(B103:L103)</f>
        <v>203.43999999999997</v>
      </c>
    </row>
    <row r="104" spans="1:13" s="8" customFormat="1" x14ac:dyDescent="0.4">
      <c r="A104" s="11" t="s">
        <v>54</v>
      </c>
      <c r="B104" s="42">
        <f>B7+B16+B34+B43+B25</f>
        <v>0.34000000000000008</v>
      </c>
      <c r="C104" s="42">
        <f t="shared" ref="C104:L104" si="59">C7+C16+C34+C43+C25</f>
        <v>0.51</v>
      </c>
      <c r="D104" s="42">
        <f t="shared" si="59"/>
        <v>0.71000000000000008</v>
      </c>
      <c r="E104" s="42">
        <f t="shared" si="59"/>
        <v>1.1600000000000001</v>
      </c>
      <c r="F104" s="42">
        <f t="shared" si="59"/>
        <v>1.1900000000000002</v>
      </c>
      <c r="G104" s="42">
        <f t="shared" si="59"/>
        <v>1.24</v>
      </c>
      <c r="H104" s="42">
        <f t="shared" si="59"/>
        <v>1.27</v>
      </c>
      <c r="I104" s="42">
        <f t="shared" si="59"/>
        <v>1.3099999999999998</v>
      </c>
      <c r="J104" s="42">
        <f t="shared" si="59"/>
        <v>1.3399999999999999</v>
      </c>
      <c r="K104" s="42">
        <f t="shared" si="59"/>
        <v>1.3699999999999999</v>
      </c>
      <c r="L104" s="42">
        <f t="shared" si="59"/>
        <v>1.42</v>
      </c>
      <c r="M104" s="42">
        <f t="shared" si="58"/>
        <v>11.86</v>
      </c>
    </row>
    <row r="105" spans="1:13" s="32" customFormat="1" x14ac:dyDescent="0.4">
      <c r="A105" s="31" t="s">
        <v>55</v>
      </c>
      <c r="B105" s="43">
        <f>B8+B17+B35+B44+B26+B49+B50</f>
        <v>128.26999999999998</v>
      </c>
      <c r="C105" s="43">
        <f t="shared" ref="C105:L105" si="60">C8+C17+C35+C44+C26+C49+C50</f>
        <v>130.5</v>
      </c>
      <c r="D105" s="43">
        <f t="shared" si="60"/>
        <v>133.99</v>
      </c>
      <c r="E105" s="43">
        <f t="shared" si="60"/>
        <v>137.58000000000001</v>
      </c>
      <c r="F105" s="43">
        <f t="shared" si="60"/>
        <v>140.9</v>
      </c>
      <c r="G105" s="43">
        <f t="shared" si="60"/>
        <v>143.86000000000001</v>
      </c>
      <c r="H105" s="43">
        <f t="shared" si="60"/>
        <v>146.85000000000002</v>
      </c>
      <c r="I105" s="43">
        <f t="shared" si="60"/>
        <v>149.9</v>
      </c>
      <c r="J105" s="43">
        <f t="shared" si="60"/>
        <v>153.04</v>
      </c>
      <c r="K105" s="43">
        <f t="shared" si="60"/>
        <v>156.22</v>
      </c>
      <c r="L105" s="43">
        <f t="shared" si="60"/>
        <v>159.59</v>
      </c>
      <c r="M105" s="43">
        <f t="shared" si="58"/>
        <v>1580.7</v>
      </c>
    </row>
    <row r="106" spans="1:13" s="8" customFormat="1" x14ac:dyDescent="0.4">
      <c r="A106" s="11" t="s">
        <v>56</v>
      </c>
      <c r="B106" s="42">
        <f>B9+B18+B36+B45+B27</f>
        <v>0.39</v>
      </c>
      <c r="C106" s="42">
        <f t="shared" ref="C106:L106" si="61">C9+C18+C36+C45+C27</f>
        <v>0.6</v>
      </c>
      <c r="D106" s="42">
        <f t="shared" si="61"/>
        <v>0.84000000000000008</v>
      </c>
      <c r="E106" s="42">
        <f t="shared" si="61"/>
        <v>1.3499999999999999</v>
      </c>
      <c r="F106" s="42">
        <f t="shared" si="61"/>
        <v>1.39</v>
      </c>
      <c r="G106" s="42">
        <f t="shared" si="61"/>
        <v>1.42</v>
      </c>
      <c r="H106" s="42">
        <f t="shared" si="61"/>
        <v>1.46</v>
      </c>
      <c r="I106" s="42">
        <f t="shared" si="61"/>
        <v>1.49</v>
      </c>
      <c r="J106" s="42">
        <f t="shared" si="61"/>
        <v>1.52</v>
      </c>
      <c r="K106" s="42">
        <f t="shared" si="61"/>
        <v>1.55</v>
      </c>
      <c r="L106" s="42">
        <f t="shared" si="61"/>
        <v>1.58</v>
      </c>
      <c r="M106" s="42">
        <f t="shared" si="58"/>
        <v>13.59</v>
      </c>
    </row>
    <row r="107" spans="1:13" s="8" customFormat="1" x14ac:dyDescent="0.4">
      <c r="A107" s="11" t="s">
        <v>57</v>
      </c>
      <c r="B107" s="42">
        <f>B10+B19+B37+B46+B28</f>
        <v>1.56</v>
      </c>
      <c r="C107" s="42">
        <f t="shared" ref="C107:L107" si="62">C10+C19+C37+C46+C28</f>
        <v>2.39</v>
      </c>
      <c r="D107" s="42">
        <f t="shared" si="62"/>
        <v>3.3</v>
      </c>
      <c r="E107" s="42">
        <f t="shared" si="62"/>
        <v>5.35</v>
      </c>
      <c r="F107" s="42">
        <f t="shared" si="62"/>
        <v>5.48</v>
      </c>
      <c r="G107" s="42">
        <f t="shared" si="62"/>
        <v>5.59</v>
      </c>
      <c r="H107" s="42">
        <f t="shared" si="62"/>
        <v>5.7200000000000006</v>
      </c>
      <c r="I107" s="42">
        <f t="shared" si="62"/>
        <v>5.84</v>
      </c>
      <c r="J107" s="42">
        <f t="shared" si="62"/>
        <v>5.98</v>
      </c>
      <c r="K107" s="42">
        <f t="shared" si="62"/>
        <v>6.0900000000000007</v>
      </c>
      <c r="L107" s="42">
        <f t="shared" si="62"/>
        <v>6.24</v>
      </c>
      <c r="M107" s="42">
        <f t="shared" si="58"/>
        <v>53.540000000000013</v>
      </c>
    </row>
    <row r="108" spans="1:13" s="8" customFormat="1" x14ac:dyDescent="0.4">
      <c r="A108" s="11" t="s">
        <v>58</v>
      </c>
      <c r="B108" s="42">
        <f>B11+B20+B38+B47+B29</f>
        <v>0.04</v>
      </c>
      <c r="C108" s="42">
        <f t="shared" ref="C108:L108" si="63">C11+C20+C38+C47+C29</f>
        <v>0.08</v>
      </c>
      <c r="D108" s="42">
        <f t="shared" si="63"/>
        <v>0.1</v>
      </c>
      <c r="E108" s="42">
        <f t="shared" si="63"/>
        <v>0.16999999999999998</v>
      </c>
      <c r="F108" s="42">
        <f t="shared" si="63"/>
        <v>0.16999999999999998</v>
      </c>
      <c r="G108" s="42">
        <f t="shared" si="63"/>
        <v>0.18</v>
      </c>
      <c r="H108" s="42">
        <f t="shared" si="63"/>
        <v>0.19</v>
      </c>
      <c r="I108" s="42">
        <f t="shared" si="63"/>
        <v>0.19</v>
      </c>
      <c r="J108" s="42">
        <f t="shared" si="63"/>
        <v>0.2</v>
      </c>
      <c r="K108" s="42">
        <f t="shared" si="63"/>
        <v>0.2</v>
      </c>
      <c r="L108" s="42">
        <f t="shared" si="63"/>
        <v>0.21</v>
      </c>
      <c r="M108" s="42">
        <f t="shared" si="58"/>
        <v>1.7299999999999998</v>
      </c>
    </row>
    <row r="109" spans="1:13" s="8" customFormat="1" x14ac:dyDescent="0.4">
      <c r="A109" s="11" t="s">
        <v>109</v>
      </c>
      <c r="B109" s="42">
        <f>B12+B21+B30+B39+B48</f>
        <v>7.0000000000000007E-2</v>
      </c>
      <c r="C109" s="42">
        <f t="shared" ref="C109:L109" si="64">C12+C21+C30+C39+C48</f>
        <v>0.11</v>
      </c>
      <c r="D109" s="42">
        <f t="shared" si="64"/>
        <v>0.15</v>
      </c>
      <c r="E109" s="42">
        <f t="shared" si="64"/>
        <v>0.25</v>
      </c>
      <c r="F109" s="42">
        <f t="shared" si="64"/>
        <v>0.25</v>
      </c>
      <c r="G109" s="42">
        <f t="shared" si="64"/>
        <v>0.26</v>
      </c>
      <c r="H109" s="42">
        <f t="shared" si="64"/>
        <v>0.26</v>
      </c>
      <c r="I109" s="42">
        <f t="shared" si="64"/>
        <v>0.27</v>
      </c>
      <c r="J109" s="42">
        <f t="shared" si="64"/>
        <v>0.27999999999999997</v>
      </c>
      <c r="K109" s="42">
        <f t="shared" si="64"/>
        <v>0.28999999999999998</v>
      </c>
      <c r="L109" s="42">
        <f t="shared" si="64"/>
        <v>0.3</v>
      </c>
      <c r="M109" s="42">
        <f t="shared" si="58"/>
        <v>2.4899999999999998</v>
      </c>
    </row>
    <row r="110" spans="1:13" s="9" customFormat="1" x14ac:dyDescent="0.4">
      <c r="A110" s="10" t="s">
        <v>23</v>
      </c>
      <c r="B110" s="41">
        <f t="shared" ref="B110:M110" si="65">SUM(B111:B116)</f>
        <v>49.7</v>
      </c>
      <c r="C110" s="41">
        <f t="shared" si="65"/>
        <v>82.350000000000009</v>
      </c>
      <c r="D110" s="41">
        <f t="shared" si="65"/>
        <v>82.86999999999999</v>
      </c>
      <c r="E110" s="41">
        <f t="shared" si="65"/>
        <v>92.61</v>
      </c>
      <c r="F110" s="41">
        <f t="shared" si="65"/>
        <v>90.559999999999988</v>
      </c>
      <c r="G110" s="41">
        <f t="shared" si="65"/>
        <v>93.960000000000008</v>
      </c>
      <c r="H110" s="41">
        <f t="shared" si="65"/>
        <v>95.210000000000008</v>
      </c>
      <c r="I110" s="41">
        <f t="shared" si="65"/>
        <v>97.03</v>
      </c>
      <c r="J110" s="41">
        <f t="shared" si="65"/>
        <v>99.91</v>
      </c>
      <c r="K110" s="41">
        <f t="shared" si="65"/>
        <v>100.16</v>
      </c>
      <c r="L110" s="41">
        <f t="shared" si="65"/>
        <v>103.87</v>
      </c>
      <c r="M110" s="41">
        <f t="shared" si="65"/>
        <v>988.23</v>
      </c>
    </row>
    <row r="111" spans="1:13" s="8" customFormat="1" x14ac:dyDescent="0.4">
      <c r="A111" s="11" t="s">
        <v>53</v>
      </c>
      <c r="B111" s="42">
        <v>0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f>SUM(B111:L111)</f>
        <v>0</v>
      </c>
    </row>
    <row r="112" spans="1:13" s="8" customFormat="1" x14ac:dyDescent="0.4">
      <c r="A112" s="11" t="s">
        <v>54</v>
      </c>
      <c r="B112" s="42">
        <v>0</v>
      </c>
      <c r="C112" s="42">
        <v>0</v>
      </c>
      <c r="D112" s="42">
        <v>0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f>SUM(B112:L112)</f>
        <v>0</v>
      </c>
    </row>
    <row r="113" spans="1:13" s="8" customFormat="1" x14ac:dyDescent="0.4">
      <c r="A113" s="11" t="s">
        <v>55</v>
      </c>
      <c r="B113" s="42">
        <f>B53+B56+B60+B62+B57</f>
        <v>49.7</v>
      </c>
      <c r="C113" s="42">
        <f t="shared" ref="C113:L113" si="66">C53+C56+C60+C62+C57</f>
        <v>82.350000000000009</v>
      </c>
      <c r="D113" s="42">
        <f t="shared" si="66"/>
        <v>82.86999999999999</v>
      </c>
      <c r="E113" s="42">
        <f t="shared" si="66"/>
        <v>92.61</v>
      </c>
      <c r="F113" s="42">
        <f t="shared" si="66"/>
        <v>90.559999999999988</v>
      </c>
      <c r="G113" s="42">
        <f t="shared" si="66"/>
        <v>93.960000000000008</v>
      </c>
      <c r="H113" s="42">
        <f t="shared" si="66"/>
        <v>95.210000000000008</v>
      </c>
      <c r="I113" s="42">
        <f t="shared" si="66"/>
        <v>97.03</v>
      </c>
      <c r="J113" s="42">
        <f t="shared" si="66"/>
        <v>99.91</v>
      </c>
      <c r="K113" s="42">
        <f t="shared" si="66"/>
        <v>100.16</v>
      </c>
      <c r="L113" s="42">
        <f t="shared" si="66"/>
        <v>103.87</v>
      </c>
      <c r="M113" s="42">
        <f>SUM(B113:L113)</f>
        <v>988.23</v>
      </c>
    </row>
    <row r="114" spans="1:13" s="8" customFormat="1" x14ac:dyDescent="0.4">
      <c r="A114" s="11" t="s">
        <v>56</v>
      </c>
      <c r="B114" s="42">
        <v>0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f>SUM(B114:L114)</f>
        <v>0</v>
      </c>
    </row>
    <row r="115" spans="1:13" s="8" customFormat="1" x14ac:dyDescent="0.4">
      <c r="A115" s="11" t="s">
        <v>57</v>
      </c>
      <c r="B115" s="42">
        <v>0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f t="shared" ref="M115:M116" si="67">SUM(B115:L115)</f>
        <v>0</v>
      </c>
    </row>
    <row r="116" spans="1:13" s="8" customFormat="1" x14ac:dyDescent="0.4">
      <c r="A116" s="11" t="s">
        <v>58</v>
      </c>
      <c r="B116" s="42">
        <v>0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f t="shared" si="67"/>
        <v>0</v>
      </c>
    </row>
    <row r="117" spans="1:13" s="8" customFormat="1" x14ac:dyDescent="0.4">
      <c r="A117" s="11" t="s">
        <v>109</v>
      </c>
      <c r="B117" s="42">
        <v>0</v>
      </c>
      <c r="C117" s="42">
        <v>0</v>
      </c>
      <c r="D117" s="42">
        <v>0</v>
      </c>
      <c r="E117" s="42">
        <v>0</v>
      </c>
      <c r="F117" s="42">
        <v>0</v>
      </c>
      <c r="G117" s="42">
        <v>0</v>
      </c>
      <c r="H117" s="42">
        <v>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</row>
    <row r="118" spans="1:13" s="9" customFormat="1" x14ac:dyDescent="0.4">
      <c r="A118" s="10" t="s">
        <v>28</v>
      </c>
      <c r="B118" s="41">
        <f t="shared" ref="B118:M118" si="68">B102-B110</f>
        <v>81.029999999999959</v>
      </c>
      <c r="C118" s="41">
        <f t="shared" si="68"/>
        <v>74.63000000000001</v>
      </c>
      <c r="D118" s="41">
        <f t="shared" si="68"/>
        <v>76.590000000000046</v>
      </c>
      <c r="E118" s="41">
        <f t="shared" si="68"/>
        <v>73.679999999999993</v>
      </c>
      <c r="F118" s="41">
        <f t="shared" si="68"/>
        <v>77.229999999999976</v>
      </c>
      <c r="G118" s="41">
        <f t="shared" si="68"/>
        <v>77.87</v>
      </c>
      <c r="H118" s="41">
        <f t="shared" si="68"/>
        <v>79.920000000000016</v>
      </c>
      <c r="I118" s="41">
        <f t="shared" si="68"/>
        <v>81.890000000000015</v>
      </c>
      <c r="J118" s="41">
        <f t="shared" si="68"/>
        <v>82.899999999999977</v>
      </c>
      <c r="K118" s="41">
        <f t="shared" si="68"/>
        <v>86.259999999999991</v>
      </c>
      <c r="L118" s="41">
        <f t="shared" si="68"/>
        <v>87.120000000000033</v>
      </c>
      <c r="M118" s="41">
        <f t="shared" si="68"/>
        <v>879.11999999999989</v>
      </c>
    </row>
    <row r="119" spans="1:13" s="8" customFormat="1" x14ac:dyDescent="0.4">
      <c r="A119" s="11" t="s">
        <v>81</v>
      </c>
      <c r="B119" s="42">
        <f t="shared" ref="B119:M119" si="69">B103-B111</f>
        <v>6.0000000000000005E-2</v>
      </c>
      <c r="C119" s="42">
        <f t="shared" si="69"/>
        <v>22.790000000000003</v>
      </c>
      <c r="D119" s="42">
        <f t="shared" si="69"/>
        <v>20.37</v>
      </c>
      <c r="E119" s="42">
        <f t="shared" si="69"/>
        <v>20.430000000000003</v>
      </c>
      <c r="F119" s="42">
        <f t="shared" si="69"/>
        <v>18.41</v>
      </c>
      <c r="G119" s="42">
        <f t="shared" si="69"/>
        <v>19.28</v>
      </c>
      <c r="H119" s="42">
        <f t="shared" si="69"/>
        <v>19.380000000000003</v>
      </c>
      <c r="I119" s="42">
        <f t="shared" si="69"/>
        <v>19.920000000000002</v>
      </c>
      <c r="J119" s="42">
        <f t="shared" si="69"/>
        <v>20.450000000000003</v>
      </c>
      <c r="K119" s="42">
        <f t="shared" si="69"/>
        <v>20.700000000000003</v>
      </c>
      <c r="L119" s="42">
        <f t="shared" si="69"/>
        <v>21.65</v>
      </c>
      <c r="M119" s="42">
        <f t="shared" si="69"/>
        <v>203.43999999999997</v>
      </c>
    </row>
    <row r="120" spans="1:13" s="8" customFormat="1" x14ac:dyDescent="0.4">
      <c r="A120" s="11" t="s">
        <v>54</v>
      </c>
      <c r="B120" s="42">
        <f t="shared" ref="B120:M120" si="70">B104-B112</f>
        <v>0.34000000000000008</v>
      </c>
      <c r="C120" s="42">
        <f t="shared" si="70"/>
        <v>0.51</v>
      </c>
      <c r="D120" s="42">
        <f t="shared" si="70"/>
        <v>0.71000000000000008</v>
      </c>
      <c r="E120" s="42">
        <f t="shared" si="70"/>
        <v>1.1600000000000001</v>
      </c>
      <c r="F120" s="42">
        <f t="shared" si="70"/>
        <v>1.1900000000000002</v>
      </c>
      <c r="G120" s="42">
        <f t="shared" si="70"/>
        <v>1.24</v>
      </c>
      <c r="H120" s="42">
        <f t="shared" si="70"/>
        <v>1.27</v>
      </c>
      <c r="I120" s="42">
        <f t="shared" si="70"/>
        <v>1.3099999999999998</v>
      </c>
      <c r="J120" s="42">
        <f t="shared" si="70"/>
        <v>1.3399999999999999</v>
      </c>
      <c r="K120" s="42">
        <f t="shared" si="70"/>
        <v>1.3699999999999999</v>
      </c>
      <c r="L120" s="42">
        <f t="shared" si="70"/>
        <v>1.42</v>
      </c>
      <c r="M120" s="42">
        <f t="shared" si="70"/>
        <v>11.86</v>
      </c>
    </row>
    <row r="121" spans="1:13" s="8" customFormat="1" x14ac:dyDescent="0.4">
      <c r="A121" s="11" t="s">
        <v>55</v>
      </c>
      <c r="B121" s="42">
        <f t="shared" ref="B121:M121" si="71">B105-B113</f>
        <v>78.569999999999979</v>
      </c>
      <c r="C121" s="42">
        <f t="shared" si="71"/>
        <v>48.149999999999991</v>
      </c>
      <c r="D121" s="42">
        <f t="shared" si="71"/>
        <v>51.120000000000019</v>
      </c>
      <c r="E121" s="42">
        <f t="shared" si="71"/>
        <v>44.970000000000013</v>
      </c>
      <c r="F121" s="42">
        <f t="shared" si="71"/>
        <v>50.340000000000018</v>
      </c>
      <c r="G121" s="42">
        <f t="shared" si="71"/>
        <v>49.900000000000006</v>
      </c>
      <c r="H121" s="42">
        <f t="shared" si="71"/>
        <v>51.640000000000015</v>
      </c>
      <c r="I121" s="42">
        <f t="shared" si="71"/>
        <v>52.870000000000005</v>
      </c>
      <c r="J121" s="42">
        <f t="shared" si="71"/>
        <v>53.129999999999995</v>
      </c>
      <c r="K121" s="42">
        <f t="shared" si="71"/>
        <v>56.06</v>
      </c>
      <c r="L121" s="42">
        <f t="shared" si="71"/>
        <v>55.72</v>
      </c>
      <c r="M121" s="42">
        <f t="shared" si="71"/>
        <v>592.47</v>
      </c>
    </row>
    <row r="122" spans="1:13" s="8" customFormat="1" x14ac:dyDescent="0.4">
      <c r="A122" s="11" t="s">
        <v>56</v>
      </c>
      <c r="B122" s="42">
        <f t="shared" ref="B122:M122" si="72">B106-B114</f>
        <v>0.39</v>
      </c>
      <c r="C122" s="42">
        <f t="shared" si="72"/>
        <v>0.6</v>
      </c>
      <c r="D122" s="42">
        <f t="shared" si="72"/>
        <v>0.84000000000000008</v>
      </c>
      <c r="E122" s="42">
        <f t="shared" si="72"/>
        <v>1.3499999999999999</v>
      </c>
      <c r="F122" s="42">
        <f t="shared" si="72"/>
        <v>1.39</v>
      </c>
      <c r="G122" s="42">
        <f t="shared" si="72"/>
        <v>1.42</v>
      </c>
      <c r="H122" s="42">
        <f t="shared" si="72"/>
        <v>1.46</v>
      </c>
      <c r="I122" s="42">
        <f t="shared" si="72"/>
        <v>1.49</v>
      </c>
      <c r="J122" s="42">
        <f t="shared" si="72"/>
        <v>1.52</v>
      </c>
      <c r="K122" s="42">
        <f t="shared" si="72"/>
        <v>1.55</v>
      </c>
      <c r="L122" s="42">
        <f t="shared" si="72"/>
        <v>1.58</v>
      </c>
      <c r="M122" s="42">
        <f t="shared" si="72"/>
        <v>13.59</v>
      </c>
    </row>
    <row r="123" spans="1:13" s="8" customFormat="1" x14ac:dyDescent="0.4">
      <c r="A123" s="11" t="s">
        <v>57</v>
      </c>
      <c r="B123" s="42">
        <f t="shared" ref="B123:M123" si="73">B107-B115</f>
        <v>1.56</v>
      </c>
      <c r="C123" s="42">
        <f t="shared" si="73"/>
        <v>2.39</v>
      </c>
      <c r="D123" s="42">
        <f t="shared" si="73"/>
        <v>3.3</v>
      </c>
      <c r="E123" s="42">
        <f t="shared" si="73"/>
        <v>5.35</v>
      </c>
      <c r="F123" s="42">
        <f t="shared" si="73"/>
        <v>5.48</v>
      </c>
      <c r="G123" s="42">
        <f t="shared" si="73"/>
        <v>5.59</v>
      </c>
      <c r="H123" s="42">
        <f t="shared" si="73"/>
        <v>5.7200000000000006</v>
      </c>
      <c r="I123" s="42">
        <f t="shared" si="73"/>
        <v>5.84</v>
      </c>
      <c r="J123" s="42">
        <f t="shared" si="73"/>
        <v>5.98</v>
      </c>
      <c r="K123" s="42">
        <f t="shared" si="73"/>
        <v>6.0900000000000007</v>
      </c>
      <c r="L123" s="42">
        <f t="shared" si="73"/>
        <v>6.24</v>
      </c>
      <c r="M123" s="42">
        <f t="shared" si="73"/>
        <v>53.540000000000013</v>
      </c>
    </row>
    <row r="124" spans="1:13" s="8" customFormat="1" x14ac:dyDescent="0.4">
      <c r="A124" s="11" t="s">
        <v>58</v>
      </c>
      <c r="B124" s="42">
        <f t="shared" ref="B124:M124" si="74">B108-B116</f>
        <v>0.04</v>
      </c>
      <c r="C124" s="42">
        <f t="shared" si="74"/>
        <v>0.08</v>
      </c>
      <c r="D124" s="42">
        <f t="shared" si="74"/>
        <v>0.1</v>
      </c>
      <c r="E124" s="42">
        <f t="shared" si="74"/>
        <v>0.16999999999999998</v>
      </c>
      <c r="F124" s="42">
        <f t="shared" si="74"/>
        <v>0.16999999999999998</v>
      </c>
      <c r="G124" s="42">
        <f t="shared" si="74"/>
        <v>0.18</v>
      </c>
      <c r="H124" s="42">
        <f t="shared" si="74"/>
        <v>0.19</v>
      </c>
      <c r="I124" s="42">
        <f t="shared" si="74"/>
        <v>0.19</v>
      </c>
      <c r="J124" s="42">
        <f t="shared" si="74"/>
        <v>0.2</v>
      </c>
      <c r="K124" s="42">
        <f t="shared" si="74"/>
        <v>0.2</v>
      </c>
      <c r="L124" s="42">
        <f t="shared" si="74"/>
        <v>0.21</v>
      </c>
      <c r="M124" s="42">
        <f t="shared" si="74"/>
        <v>1.7299999999999998</v>
      </c>
    </row>
    <row r="125" spans="1:13" s="8" customFormat="1" x14ac:dyDescent="0.4">
      <c r="A125" s="11" t="s">
        <v>109</v>
      </c>
      <c r="B125" s="42">
        <f>B109-B117</f>
        <v>7.0000000000000007E-2</v>
      </c>
      <c r="C125" s="42">
        <f t="shared" ref="C125:M125" si="75">C109-C117</f>
        <v>0.11</v>
      </c>
      <c r="D125" s="42">
        <f t="shared" si="75"/>
        <v>0.15</v>
      </c>
      <c r="E125" s="42">
        <f t="shared" si="75"/>
        <v>0.25</v>
      </c>
      <c r="F125" s="42">
        <f t="shared" si="75"/>
        <v>0.25</v>
      </c>
      <c r="G125" s="42">
        <f t="shared" si="75"/>
        <v>0.26</v>
      </c>
      <c r="H125" s="42">
        <f t="shared" si="75"/>
        <v>0.26</v>
      </c>
      <c r="I125" s="42">
        <f t="shared" si="75"/>
        <v>0.27</v>
      </c>
      <c r="J125" s="42">
        <f t="shared" si="75"/>
        <v>0.27999999999999997</v>
      </c>
      <c r="K125" s="42">
        <f t="shared" si="75"/>
        <v>0.28999999999999998</v>
      </c>
      <c r="L125" s="42">
        <f t="shared" si="75"/>
        <v>0.3</v>
      </c>
      <c r="M125" s="42">
        <f t="shared" si="75"/>
        <v>2.4899999999999998</v>
      </c>
    </row>
    <row r="127" spans="1:13" s="2" customFormat="1" x14ac:dyDescent="0.4">
      <c r="A127" s="30" t="s">
        <v>74</v>
      </c>
      <c r="B127" s="14">
        <v>2026</v>
      </c>
      <c r="C127" s="14">
        <v>2027</v>
      </c>
      <c r="D127" s="14">
        <v>2028</v>
      </c>
      <c r="E127" s="14">
        <v>2029</v>
      </c>
      <c r="F127" s="14">
        <v>2030</v>
      </c>
      <c r="G127" s="14">
        <v>2031</v>
      </c>
      <c r="H127" s="14">
        <v>2032</v>
      </c>
      <c r="I127" s="14">
        <v>2033</v>
      </c>
      <c r="J127" s="14">
        <v>2034</v>
      </c>
      <c r="K127" s="14">
        <v>2035</v>
      </c>
      <c r="L127" s="14">
        <v>2036</v>
      </c>
      <c r="M127" s="14" t="s">
        <v>1</v>
      </c>
    </row>
    <row r="128" spans="1:13" x14ac:dyDescent="0.4">
      <c r="A128" s="28" t="s">
        <v>76</v>
      </c>
      <c r="B128" s="29">
        <f t="shared" ref="B128:L128" si="76">B5+B14+B32+B41+B23</f>
        <v>6.0000000000000005E-2</v>
      </c>
      <c r="C128" s="29">
        <f t="shared" si="76"/>
        <v>0.09</v>
      </c>
      <c r="D128" s="29">
        <f t="shared" si="76"/>
        <v>0.13</v>
      </c>
      <c r="E128" s="29">
        <f t="shared" si="76"/>
        <v>0.21</v>
      </c>
      <c r="F128" s="29">
        <f t="shared" si="76"/>
        <v>0.21</v>
      </c>
      <c r="G128" s="29">
        <f t="shared" si="76"/>
        <v>0.22</v>
      </c>
      <c r="H128" s="29">
        <f t="shared" si="76"/>
        <v>0.22</v>
      </c>
      <c r="I128" s="29">
        <f t="shared" si="76"/>
        <v>0.23</v>
      </c>
      <c r="J128" s="29">
        <f t="shared" si="76"/>
        <v>0.23</v>
      </c>
      <c r="K128" s="29">
        <f t="shared" si="76"/>
        <v>0.24</v>
      </c>
      <c r="L128" s="29">
        <f t="shared" si="76"/>
        <v>0.25</v>
      </c>
      <c r="M128" s="29">
        <f>SUM(B128:L128)</f>
        <v>2.09</v>
      </c>
    </row>
    <row r="129" spans="1:13" x14ac:dyDescent="0.4">
      <c r="A129" s="28" t="s">
        <v>75</v>
      </c>
      <c r="B129" s="29">
        <f t="shared" ref="B129:L129" si="77">B6+B15+B33+B42+B24</f>
        <v>0</v>
      </c>
      <c r="C129" s="29">
        <f t="shared" si="77"/>
        <v>22.7</v>
      </c>
      <c r="D129" s="29">
        <f t="shared" si="77"/>
        <v>20.240000000000002</v>
      </c>
      <c r="E129" s="29">
        <f t="shared" si="77"/>
        <v>20.220000000000002</v>
      </c>
      <c r="F129" s="29">
        <f t="shared" si="77"/>
        <v>18.2</v>
      </c>
      <c r="G129" s="29">
        <f t="shared" si="77"/>
        <v>19.060000000000002</v>
      </c>
      <c r="H129" s="29">
        <f t="shared" si="77"/>
        <v>19.16</v>
      </c>
      <c r="I129" s="29">
        <f t="shared" si="77"/>
        <v>19.690000000000001</v>
      </c>
      <c r="J129" s="29">
        <f t="shared" si="77"/>
        <v>20.220000000000002</v>
      </c>
      <c r="K129" s="29">
        <f t="shared" si="77"/>
        <v>20.46</v>
      </c>
      <c r="L129" s="29">
        <f t="shared" si="77"/>
        <v>21.4</v>
      </c>
      <c r="M129" s="29">
        <f t="shared" ref="M129" si="78">SUM(B129:L129)</f>
        <v>201.35000000000002</v>
      </c>
    </row>
    <row r="130" spans="1:13" s="2" customFormat="1" x14ac:dyDescent="0.4">
      <c r="A130" s="30" t="s">
        <v>1</v>
      </c>
      <c r="B130" s="15">
        <f t="shared" ref="B130:M130" si="79">SUM(B128:B129)</f>
        <v>6.0000000000000005E-2</v>
      </c>
      <c r="C130" s="15">
        <f t="shared" si="79"/>
        <v>22.79</v>
      </c>
      <c r="D130" s="15">
        <f t="shared" si="79"/>
        <v>20.37</v>
      </c>
      <c r="E130" s="15">
        <f t="shared" si="79"/>
        <v>20.430000000000003</v>
      </c>
      <c r="F130" s="15">
        <f t="shared" si="79"/>
        <v>18.41</v>
      </c>
      <c r="G130" s="15">
        <f t="shared" si="79"/>
        <v>19.28</v>
      </c>
      <c r="H130" s="15">
        <f t="shared" si="79"/>
        <v>19.38</v>
      </c>
      <c r="I130" s="15">
        <f t="shared" si="79"/>
        <v>19.920000000000002</v>
      </c>
      <c r="J130" s="15">
        <f t="shared" si="79"/>
        <v>20.450000000000003</v>
      </c>
      <c r="K130" s="15">
        <f t="shared" si="79"/>
        <v>20.7</v>
      </c>
      <c r="L130" s="15">
        <f t="shared" si="79"/>
        <v>21.65</v>
      </c>
      <c r="M130" s="15">
        <f t="shared" si="79"/>
        <v>203.44000000000003</v>
      </c>
    </row>
  </sheetData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"/>
  <sheetViews>
    <sheetView workbookViewId="0">
      <selection activeCell="B3" sqref="B3"/>
    </sheetView>
  </sheetViews>
  <sheetFormatPr defaultRowHeight="14.6" x14ac:dyDescent="0.4"/>
  <sheetData>
    <row r="1" spans="1:11" x14ac:dyDescent="0.4">
      <c r="A1" t="s">
        <v>72</v>
      </c>
      <c r="B1">
        <v>0.17</v>
      </c>
      <c r="C1">
        <v>0.15</v>
      </c>
      <c r="D1">
        <v>0.14000000000000001</v>
      </c>
      <c r="E1">
        <v>0.12</v>
      </c>
      <c r="F1">
        <v>0.1</v>
      </c>
      <c r="G1">
        <v>0.1</v>
      </c>
      <c r="H1">
        <v>0.08</v>
      </c>
      <c r="I1">
        <v>7.0000000000000007E-2</v>
      </c>
      <c r="J1">
        <v>0.05</v>
      </c>
      <c r="K1">
        <v>0.02</v>
      </c>
    </row>
    <row r="2" spans="1:11" x14ac:dyDescent="0.4">
      <c r="A2" t="s">
        <v>70</v>
      </c>
      <c r="B2" s="26">
        <f>ROUND(B1*70%,2)</f>
        <v>0.12</v>
      </c>
      <c r="C2" s="26">
        <f t="shared" ref="C2:K2" si="0">ROUND(C1*70%,2)</f>
        <v>0.11</v>
      </c>
      <c r="D2" s="26">
        <f t="shared" si="0"/>
        <v>0.1</v>
      </c>
      <c r="E2" s="26">
        <f t="shared" si="0"/>
        <v>0.08</v>
      </c>
      <c r="F2" s="26">
        <f t="shared" si="0"/>
        <v>7.0000000000000007E-2</v>
      </c>
      <c r="G2" s="26">
        <f t="shared" si="0"/>
        <v>7.0000000000000007E-2</v>
      </c>
      <c r="H2" s="26">
        <f t="shared" si="0"/>
        <v>0.06</v>
      </c>
      <c r="I2" s="26">
        <f t="shared" si="0"/>
        <v>0.05</v>
      </c>
      <c r="J2" s="26">
        <f t="shared" si="0"/>
        <v>0.04</v>
      </c>
      <c r="K2" s="26">
        <f t="shared" si="0"/>
        <v>0.01</v>
      </c>
    </row>
    <row r="3" spans="1:11" x14ac:dyDescent="0.4">
      <c r="A3" t="s">
        <v>71</v>
      </c>
      <c r="B3" s="26">
        <f>B1-B2</f>
        <v>5.0000000000000017E-2</v>
      </c>
      <c r="C3" s="26">
        <f t="shared" ref="C3:K3" si="1">C1-C2</f>
        <v>3.9999999999999994E-2</v>
      </c>
      <c r="D3" s="26">
        <f t="shared" si="1"/>
        <v>4.0000000000000008E-2</v>
      </c>
      <c r="E3" s="26">
        <f t="shared" si="1"/>
        <v>3.9999999999999994E-2</v>
      </c>
      <c r="F3" s="26">
        <f t="shared" si="1"/>
        <v>0.03</v>
      </c>
      <c r="G3" s="26">
        <f t="shared" si="1"/>
        <v>0.03</v>
      </c>
      <c r="H3" s="26">
        <f t="shared" si="1"/>
        <v>2.0000000000000004E-2</v>
      </c>
      <c r="I3" s="26">
        <f t="shared" si="1"/>
        <v>2.0000000000000004E-2</v>
      </c>
      <c r="J3" s="26">
        <f t="shared" si="1"/>
        <v>1.0000000000000002E-2</v>
      </c>
      <c r="K3" s="26">
        <f t="shared" si="1"/>
        <v>0.01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Zawadzka</dc:creator>
  <cp:lastModifiedBy>Krasowski Michał</cp:lastModifiedBy>
  <cp:lastPrinted>2026-06-01T07:28:24Z</cp:lastPrinted>
  <dcterms:created xsi:type="dcterms:W3CDTF">2025-04-24T16:08:30Z</dcterms:created>
  <dcterms:modified xsi:type="dcterms:W3CDTF">2026-06-24T13:51:48Z</dcterms:modified>
</cp:coreProperties>
</file>